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lra\Downloads\"/>
    </mc:Choice>
  </mc:AlternateContent>
  <xr:revisionPtr revIDLastSave="0" documentId="13_ncr:1_{C9610657-720D-4921-9768-89002472BFE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sidualmix 2025" sheetId="3" r:id="rId1"/>
    <sheet name="Total leveransmix" sheetId="7" r:id="rId2"/>
    <sheet name="Produktion mix" sheetId="8" r:id="rId3"/>
    <sheet name="Consumption" sheetId="4" state="hidden" r:id="rId4"/>
    <sheet name="Final Effective Cancellations" sheetId="5" state="hidden" r:id="rId5"/>
    <sheet name="From_EAM" sheetId="6" state="hidden" r:id="rId6"/>
  </sheets>
  <definedNames>
    <definedName name="ExternalData_1" localSheetId="3" hidden="1">'Consumption'!$A$1:$B$2</definedName>
    <definedName name="ExternalData_1" localSheetId="4" hidden="1">'Final Effective Cancellations'!$A$1:$B$13</definedName>
    <definedName name="ExternalData_2" localSheetId="0" hidden="1">'Residualmix 2025'!$A$39:$F$55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29" i="3"/>
  <c r="B19" i="3"/>
  <c r="B25" i="3" l="1"/>
  <c r="C79" i="3"/>
  <c r="D79" i="3"/>
  <c r="E79" i="3"/>
  <c r="F79" i="3"/>
  <c r="B78" i="3"/>
  <c r="B79" i="3" s="1"/>
</calcChain>
</file>

<file path=xl/sharedStrings.xml><?xml version="1.0" encoding="utf-8"?>
<sst xmlns="http://schemas.openxmlformats.org/spreadsheetml/2006/main" count="157" uniqueCount="84">
  <si>
    <t>Nordic</t>
  </si>
  <si>
    <t>DK</t>
  </si>
  <si>
    <t>FI</t>
  </si>
  <si>
    <t>NO</t>
  </si>
  <si>
    <t>SE</t>
  </si>
  <si>
    <t>RE total</t>
  </si>
  <si>
    <t>RE unspecified</t>
  </si>
  <si>
    <t>RE biomass</t>
  </si>
  <si>
    <t>RE solar</t>
  </si>
  <si>
    <t>RE geothermal</t>
  </si>
  <si>
    <t>RE wind</t>
  </si>
  <si>
    <t>RE hydro</t>
  </si>
  <si>
    <t>Nuclear</t>
  </si>
  <si>
    <t>FO total</t>
  </si>
  <si>
    <t>FO unspecified</t>
  </si>
  <si>
    <t>FO hard coal</t>
  </si>
  <si>
    <t>FO lignite</t>
  </si>
  <si>
    <t>FO oil</t>
  </si>
  <si>
    <t>FO gas</t>
  </si>
  <si>
    <t>TSM</t>
  </si>
  <si>
    <t>CO2 (gCO2/kWh) in TSM</t>
  </si>
  <si>
    <t>Rad waste (mg/kWh) in TSM</t>
  </si>
  <si>
    <t>Production Mix</t>
  </si>
  <si>
    <t>Volume (TWh)</t>
  </si>
  <si>
    <t>CO2 (gCO2/kWh) in PM</t>
  </si>
  <si>
    <t>Rad waste (mg/kWh) in PM</t>
  </si>
  <si>
    <t>Consumption</t>
  </si>
  <si>
    <t>Untracked consumption</t>
  </si>
  <si>
    <t>Size of the residual mix</t>
  </si>
  <si>
    <t>Country</t>
  </si>
  <si>
    <t>NM</t>
  </si>
  <si>
    <t>Fuel type</t>
  </si>
  <si>
    <t>Final effective cancellations</t>
  </si>
  <si>
    <t>Country code</t>
  </si>
  <si>
    <t>From_EAM</t>
  </si>
  <si>
    <t>SVERIGES RESIDUALMIX FÖR URSPRUNGSMÄRKNING
REDOVISNINGSPERIOD 2025</t>
  </si>
  <si>
    <t>Förnybar elproduktion</t>
  </si>
  <si>
    <t xml:space="preserve">      - Biomassa</t>
  </si>
  <si>
    <t xml:space="preserve">      - Geotermisk energi</t>
  </si>
  <si>
    <t xml:space="preserve">      - Solenergi</t>
  </si>
  <si>
    <t xml:space="preserve">      - Vindkraft</t>
  </si>
  <si>
    <t xml:space="preserve">      - Vattenkraft</t>
  </si>
  <si>
    <t xml:space="preserve">      - Ospecificerad förnybar energi</t>
  </si>
  <si>
    <t>Kärnkraft</t>
  </si>
  <si>
    <t>Fossil elproduktion</t>
  </si>
  <si>
    <t xml:space="preserve">        - Produktion med olja</t>
  </si>
  <si>
    <t xml:space="preserve">        - Produktion med gas</t>
  </si>
  <si>
    <t xml:space="preserve">        - Produktion med kol</t>
  </si>
  <si>
    <t xml:space="preserve">        - Produktion med brunkol</t>
  </si>
  <si>
    <t>Typ av elproduktion</t>
  </si>
  <si>
    <t>Andel (%)</t>
  </si>
  <si>
    <t>Totalt</t>
  </si>
  <si>
    <t xml:space="preserve">        - Produktion ospecificerad</t>
  </si>
  <si>
    <t>Residualmix</t>
  </si>
  <si>
    <t>Typ av miljöpåverkan</t>
  </si>
  <si>
    <t>Värde</t>
  </si>
  <si>
    <t>Residualmixens
miljöpåverkan</t>
  </si>
  <si>
    <r>
      <t>Koldioxidutsläpp (gram CO</t>
    </r>
    <r>
      <rPr>
        <vertAlign val="sub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 xml:space="preserve"> / kWh)</t>
    </r>
  </si>
  <si>
    <t>Icke urspmärkningmärkt elkonsumtion [TWh]</t>
  </si>
  <si>
    <t>Elkonsumtion [TWh]</t>
  </si>
  <si>
    <t>Icke urspmärkningmärkt elkonsumtion [%]</t>
  </si>
  <si>
    <t>Använt kärnbränsle (mg/kWh)*</t>
  </si>
  <si>
    <t>*Delmängd av radioaktivt avfall som utgörs använt kärnbränsle</t>
  </si>
  <si>
    <t>FÖRNYBART Total</t>
  </si>
  <si>
    <t>Geotermisk energi</t>
  </si>
  <si>
    <t>Vindkraft</t>
  </si>
  <si>
    <t>Vattenkraft</t>
  </si>
  <si>
    <t>Solkraft</t>
  </si>
  <si>
    <t>Biokraft</t>
  </si>
  <si>
    <t>FOSSIL Total</t>
  </si>
  <si>
    <t>Ospecificerad fossil</t>
  </si>
  <si>
    <t>Ospecificerat förnybart</t>
  </si>
  <si>
    <t>Kol</t>
  </si>
  <si>
    <t>Olja</t>
  </si>
  <si>
    <t>Gas</t>
  </si>
  <si>
    <t>Brunkol</t>
  </si>
  <si>
    <t>Andel</t>
  </si>
  <si>
    <t>_</t>
  </si>
  <si>
    <t>Koldioxidutsläpp (gCO2/kWh) i PM</t>
  </si>
  <si>
    <t>Använt kärnbränsle (mg/kWh) i PM</t>
  </si>
  <si>
    <t>Produktions mix (PM)</t>
  </si>
  <si>
    <t>Total leveransmix (TLM)</t>
  </si>
  <si>
    <t>Koldioxidutsläpp (gCO2/kWh) i TLM</t>
  </si>
  <si>
    <t>Använt kärnbränsle (mg/kWh) i TLM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</si>
</sst>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0.00\ 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Aptos Narrow"/>
      <family val="2"/>
    </font>
    <font>
      <sz val="11"/>
      <color theme="1"/>
      <name val="Aptos Narrow"/>
      <family val="2"/>
    </font>
    <font>
      <b/>
      <sz val="14"/>
      <color theme="1"/>
      <name val="Aptos Narrow"/>
      <family val="2"/>
    </font>
    <font>
      <b/>
      <sz val="11"/>
      <color theme="1"/>
      <name val="Aptos Narrow"/>
      <family val="2"/>
    </font>
    <font>
      <vertAlign val="subscript"/>
      <sz val="11"/>
      <color theme="1"/>
      <name val="Aptos Narrow"/>
      <family val="2"/>
    </font>
    <font>
      <sz val="11"/>
      <color theme="1"/>
      <name val="Calibri Light"/>
      <family val="2"/>
      <scheme val="maj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9" tint="0.39997558519241921"/>
      </bottom>
      <diagonal/>
    </border>
    <border>
      <left/>
      <right/>
      <top style="medium">
        <color indexed="64"/>
      </top>
      <bottom style="thin">
        <color theme="9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58">
    <xf numFmtId="0" fontId="0" fillId="0" borderId="0" xfId="0"/>
    <xf numFmtId="2" fontId="0" fillId="0" borderId="0" xfId="0" applyNumberFormat="1"/>
    <xf numFmtId="0" fontId="4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3" borderId="10" xfId="0" applyFont="1" applyFill="1" applyBorder="1"/>
    <xf numFmtId="10" fontId="6" fillId="3" borderId="11" xfId="1" applyNumberFormat="1" applyFont="1" applyFill="1" applyBorder="1"/>
    <xf numFmtId="49" fontId="4" fillId="0" borderId="12" xfId="0" applyNumberFormat="1" applyFont="1" applyBorder="1"/>
    <xf numFmtId="49" fontId="4" fillId="0" borderId="13" xfId="0" applyNumberFormat="1" applyFont="1" applyBorder="1"/>
    <xf numFmtId="49" fontId="4" fillId="0" borderId="14" xfId="0" applyNumberFormat="1" applyFont="1" applyBorder="1"/>
    <xf numFmtId="49" fontId="6" fillId="3" borderId="10" xfId="0" applyNumberFormat="1" applyFont="1" applyFill="1" applyBorder="1"/>
    <xf numFmtId="49" fontId="4" fillId="0" borderId="5" xfId="0" applyNumberFormat="1" applyFont="1" applyBorder="1"/>
    <xf numFmtId="10" fontId="4" fillId="3" borderId="11" xfId="0" applyNumberFormat="1" applyFont="1" applyFill="1" applyBorder="1"/>
    <xf numFmtId="10" fontId="6" fillId="0" borderId="0" xfId="1" applyNumberFormat="1" applyFont="1"/>
    <xf numFmtId="10" fontId="4" fillId="0" borderId="0" xfId="1" applyNumberFormat="1" applyFont="1"/>
    <xf numFmtId="2" fontId="6" fillId="0" borderId="0" xfId="0" applyNumberFormat="1" applyFont="1"/>
    <xf numFmtId="2" fontId="4" fillId="0" borderId="0" xfId="0" applyNumberFormat="1" applyFont="1"/>
    <xf numFmtId="2" fontId="6" fillId="0" borderId="0" xfId="1" applyNumberFormat="1" applyFont="1"/>
    <xf numFmtId="2" fontId="4" fillId="0" borderId="0" xfId="1" applyNumberFormat="1" applyFont="1"/>
    <xf numFmtId="164" fontId="4" fillId="0" borderId="0" xfId="0" applyNumberFormat="1" applyFont="1"/>
    <xf numFmtId="165" fontId="4" fillId="0" borderId="22" xfId="2" applyNumberFormat="1" applyFont="1" applyBorder="1" applyAlignment="1">
      <alignment horizontal="left"/>
    </xf>
    <xf numFmtId="43" fontId="4" fillId="0" borderId="23" xfId="2" applyFont="1" applyBorder="1" applyAlignment="1">
      <alignment horizontal="left"/>
    </xf>
    <xf numFmtId="0" fontId="10" fillId="0" borderId="0" xfId="0" applyFont="1"/>
    <xf numFmtId="0" fontId="9" fillId="0" borderId="0" xfId="0" applyFont="1"/>
    <xf numFmtId="10" fontId="10" fillId="0" borderId="0" xfId="0" applyNumberFormat="1" applyFont="1"/>
    <xf numFmtId="166" fontId="6" fillId="0" borderId="0" xfId="1" applyNumberFormat="1" applyFont="1"/>
    <xf numFmtId="2" fontId="10" fillId="0" borderId="0" xfId="0" applyNumberFormat="1" applyFont="1"/>
    <xf numFmtId="0" fontId="11" fillId="0" borderId="0" xfId="0" applyFont="1"/>
    <xf numFmtId="10" fontId="11" fillId="0" borderId="0" xfId="0" applyNumberFormat="1" applyFont="1"/>
    <xf numFmtId="2" fontId="1" fillId="0" borderId="0" xfId="1" applyNumberFormat="1" applyFont="1"/>
    <xf numFmtId="0" fontId="1" fillId="0" borderId="0" xfId="3" applyFont="1"/>
    <xf numFmtId="10" fontId="1" fillId="0" borderId="0" xfId="1" applyNumberFormat="1" applyFont="1"/>
    <xf numFmtId="0" fontId="0" fillId="0" borderId="0" xfId="3" applyFont="1"/>
    <xf numFmtId="49" fontId="4" fillId="0" borderId="19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</cellXfs>
  <cellStyles count="4">
    <cellStyle name="Normal" xfId="0" builtinId="0"/>
    <cellStyle name="Normal 2" xfId="3" xr:uid="{DA89AEAA-D673-46E1-B873-A8C7DF403F81}"/>
    <cellStyle name="Procent" xfId="1" builtinId="5"/>
    <cellStyle name="Tusental" xfId="2" builtinId="3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strike val="0"/>
        <outline val="0"/>
        <shadow val="0"/>
        <u val="none"/>
        <color theme="1"/>
        <name val="Aptos Narrow"/>
        <family val="2"/>
        <scheme val="none"/>
      </font>
      <numFmt numFmtId="0" formatCode="General"/>
    </dxf>
    <dxf>
      <font>
        <strike val="0"/>
        <outline val="0"/>
        <shadow val="0"/>
        <u val="none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color theme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6" formatCode="0.00\ %"/>
    </dxf>
    <dxf>
      <font>
        <strike val="0"/>
        <outline val="0"/>
        <shadow val="0"/>
        <u val="none"/>
        <color theme="1"/>
        <name val="Aptos Narrow"/>
        <family val="2"/>
        <scheme val="none"/>
      </font>
      <numFmt numFmtId="0" formatCode="General"/>
    </dxf>
    <dxf>
      <font>
        <strike val="0"/>
        <outline val="0"/>
        <shadow val="0"/>
        <u val="none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color theme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0089B4"/>
              </a:solidFill>
              <a:ln w="3175">
                <a:solidFill>
                  <a:srgbClr val="4E718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8C-4BE7-A04C-A1E3EEDB987E}"/>
              </c:ext>
            </c:extLst>
          </c:dPt>
          <c:dPt>
            <c:idx val="1"/>
            <c:bubble3D val="0"/>
            <c:spPr>
              <a:solidFill>
                <a:srgbClr val="2A3647"/>
              </a:solidFill>
              <a:ln w="3175">
                <a:solidFill>
                  <a:srgbClr val="2A3647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A8C-4BE7-A04C-A1E3EEDB987E}"/>
              </c:ext>
            </c:extLst>
          </c:dPt>
          <c:dPt>
            <c:idx val="2"/>
            <c:bubble3D val="0"/>
            <c:spPr>
              <a:pattFill prst="pct50">
                <a:fgClr>
                  <a:srgbClr val="676B89"/>
                </a:fgClr>
                <a:bgClr>
                  <a:schemeClr val="bg1"/>
                </a:bgClr>
              </a:pattFill>
              <a:ln w="3175">
                <a:solidFill>
                  <a:srgbClr val="676B89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8C-4BE7-A04C-A1E3EEDB987E}"/>
              </c:ext>
            </c:extLst>
          </c:dPt>
          <c:dPt>
            <c:idx val="3"/>
            <c:bubble3D val="0"/>
            <c:spPr>
              <a:pattFill prst="trellis">
                <a:fgClr>
                  <a:srgbClr val="9C9270"/>
                </a:fgClr>
                <a:bgClr>
                  <a:schemeClr val="bg1"/>
                </a:bgClr>
              </a:pattFill>
              <a:ln w="3175">
                <a:solidFill>
                  <a:srgbClr val="9C927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A8C-4BE7-A04C-A1E3EEDB987E}"/>
              </c:ext>
            </c:extLst>
          </c:dPt>
          <c:dPt>
            <c:idx val="4"/>
            <c:bubble3D val="0"/>
            <c:spPr>
              <a:pattFill prst="ltHorz">
                <a:fgClr>
                  <a:schemeClr val="bg1"/>
                </a:fgClr>
                <a:bgClr>
                  <a:srgbClr val="4E718D"/>
                </a:bgClr>
              </a:pattFill>
              <a:ln w="3175">
                <a:solidFill>
                  <a:srgbClr val="4E718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8C-4BE7-A04C-A1E3EEDB987E}"/>
              </c:ext>
            </c:extLst>
          </c:dPt>
          <c:dPt>
            <c:idx val="5"/>
            <c:bubble3D val="0"/>
            <c:spPr>
              <a:pattFill prst="dkDnDiag">
                <a:fgClr>
                  <a:srgbClr val="0089B4"/>
                </a:fgClr>
                <a:bgClr>
                  <a:schemeClr val="bg1"/>
                </a:bgClr>
              </a:pattFill>
              <a:ln w="3175">
                <a:solidFill>
                  <a:srgbClr val="0089B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A8C-4BE7-A04C-A1E3EEDB987E}"/>
              </c:ext>
            </c:extLst>
          </c:dPt>
          <c:dPt>
            <c:idx val="6"/>
            <c:bubble3D val="0"/>
            <c:spPr>
              <a:pattFill prst="zigZag">
                <a:fgClr>
                  <a:schemeClr val="bg1"/>
                </a:fgClr>
                <a:bgClr>
                  <a:srgbClr val="2A3647"/>
                </a:bgClr>
              </a:pattFill>
              <a:ln w="3175">
                <a:solidFill>
                  <a:srgbClr val="2A3647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A8C-4BE7-A04C-A1E3EEDB987E}"/>
              </c:ext>
            </c:extLst>
          </c:dPt>
          <c:dPt>
            <c:idx val="7"/>
            <c:bubble3D val="0"/>
            <c:spPr>
              <a:pattFill prst="dkDnDiag">
                <a:fgClr>
                  <a:srgbClr val="676B89"/>
                </a:fgClr>
                <a:bgClr>
                  <a:schemeClr val="bg1"/>
                </a:bgClr>
              </a:pattFill>
              <a:ln w="3175">
                <a:solidFill>
                  <a:srgbClr val="676B89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A8C-4BE7-A04C-A1E3EEDB987E}"/>
              </c:ext>
            </c:extLst>
          </c:dPt>
          <c:dPt>
            <c:idx val="8"/>
            <c:bubble3D val="0"/>
            <c:spPr>
              <a:pattFill prst="dkVert">
                <a:fgClr>
                  <a:srgbClr val="9C9270"/>
                </a:fgClr>
                <a:bgClr>
                  <a:schemeClr val="bg1"/>
                </a:bgClr>
              </a:pattFill>
              <a:ln w="3175">
                <a:solidFill>
                  <a:srgbClr val="9C927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A8C-4BE7-A04C-A1E3EEDB987E}"/>
              </c:ext>
            </c:extLst>
          </c:dPt>
          <c:dPt>
            <c:idx val="9"/>
            <c:bubble3D val="0"/>
            <c:spPr>
              <a:pattFill prst="narHorz">
                <a:fgClr>
                  <a:srgbClr val="4E718D"/>
                </a:fgClr>
                <a:bgClr>
                  <a:schemeClr val="bg1"/>
                </a:bgClr>
              </a:pattFill>
              <a:ln w="3175">
                <a:solidFill>
                  <a:srgbClr val="4E718D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A8C-4BE7-A04C-A1E3EEDB987E}"/>
              </c:ext>
            </c:extLst>
          </c:dPt>
          <c:dLbls>
            <c:dLbl>
              <c:idx val="0"/>
              <c:layout>
                <c:manualLayout>
                  <c:x val="2.8929436625935837E-2"/>
                  <c:y val="7.484594743502714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C-4BE7-A04C-A1E3EEDB9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('Residualmix 2025'!$A$11,'Residualmix 2025'!$A$18,'Residualmix 2025'!$A$19)</c:f>
              <c:strCache>
                <c:ptCount val="3"/>
                <c:pt idx="0">
                  <c:v>Förnybar elproduktion</c:v>
                </c:pt>
                <c:pt idx="1">
                  <c:v>Kärnkraft</c:v>
                </c:pt>
                <c:pt idx="2">
                  <c:v>Fossil elproduktion</c:v>
                </c:pt>
              </c:strCache>
            </c:strRef>
          </c:cat>
          <c:val>
            <c:numRef>
              <c:f>('Residualmix 2025'!$B$11,'Residualmix 2025'!$B$18,'Residualmix 2025'!$B$19)</c:f>
              <c:numCache>
                <c:formatCode>0.00%</c:formatCode>
                <c:ptCount val="3"/>
                <c:pt idx="0">
                  <c:v>0.57813724634573516</c:v>
                </c:pt>
                <c:pt idx="1">
                  <c:v>9.5000000000000001E-2</c:v>
                </c:pt>
                <c:pt idx="2">
                  <c:v>0.32681422395549992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C-4BE7-A04C-A1E3EEDB98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/>
      </c:pieChart>
      <c:spPr>
        <a:noFill/>
        <a:ln w="9525">
          <a:noFill/>
        </a:ln>
        <a:effectLst/>
      </c:spPr>
    </c:plotArea>
    <c:legend>
      <c:legendPos val="r"/>
      <c:layout>
        <c:manualLayout>
          <c:xMode val="edge"/>
          <c:yMode val="edge"/>
          <c:x val="0.62877119059581854"/>
          <c:y val="0.31192095133687731"/>
          <c:w val="0.34452276993905034"/>
          <c:h val="0.2209650638681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100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1642</xdr:colOff>
      <xdr:row>13</xdr:row>
      <xdr:rowOff>1149</xdr:rowOff>
    </xdr:from>
    <xdr:to>
      <xdr:col>12</xdr:col>
      <xdr:colOff>13138</xdr:colOff>
      <xdr:row>24</xdr:row>
      <xdr:rowOff>6569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2348D90-254F-C758-E475-715C83BEA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2F7B82-C87E-468C-83D8-80DEC9C3F686}" name="Final_Total_Supplier_Mix10" displayName="Final_Total_Supplier_Mix10" ref="A39:F55" totalsRowShown="0" headerRowDxfId="15" dataDxfId="14">
  <autoFilter ref="A39:F55" xr:uid="{913C6D9F-6F5A-4C75-B82E-6A1B5FE98122}"/>
  <tableColumns count="6">
    <tableColumn id="1" xr3:uid="{F20E3BED-D160-4095-8E89-C50BE79892E5}" name="TSM" dataDxfId="13"/>
    <tableColumn id="2" xr3:uid="{936D664E-3325-471C-98D5-ED056082C77E}" name="Nordic" dataDxfId="12"/>
    <tableColumn id="3" xr3:uid="{C65B6A8F-FF65-4BB0-B4D1-4EFDB1221F15}" name="DK" dataDxfId="11"/>
    <tableColumn id="4" xr3:uid="{578C2304-5CC2-4210-9976-7A0ABAD12C0F}" name="FI" dataDxfId="10"/>
    <tableColumn id="5" xr3:uid="{4CC21471-7CE9-4A85-A170-74B99AC4D9A8}" name="NO" dataDxfId="9"/>
    <tableColumn id="6" xr3:uid="{2CF6CA16-4F34-4A46-9CAC-DD2938FC5733}" name="SE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4EA93F-308C-4CA0-8C9C-7998143A6434}" name="Final_Total_Supplier_Mix108" displayName="Final_Total_Supplier_Mix108" ref="A58:F75" totalsRowShown="0" headerRowDxfId="7" dataDxfId="6">
  <autoFilter ref="A58:F75" xr:uid="{894EA93F-308C-4CA0-8C9C-7998143A6434}"/>
  <tableColumns count="6">
    <tableColumn id="1" xr3:uid="{6D76F0A1-9C19-4E33-A137-39DFC81CE9F3}" name="Production Mix" dataDxfId="5"/>
    <tableColumn id="2" xr3:uid="{12CFA7F5-6D81-4628-B3D8-A3C1FC4C99F3}" name="Nordic" dataDxfId="4"/>
    <tableColumn id="3" xr3:uid="{A79092C9-37D4-4B0B-8F23-DD48197F68E9}" name="DK" dataDxfId="3"/>
    <tableColumn id="4" xr3:uid="{F57ED161-104A-4664-A5D3-478FE4F8BACD}" name="FI" dataDxfId="2"/>
    <tableColumn id="5" xr3:uid="{6C2B9DB4-4D66-4C80-B545-8B843D5D7183}" name="NO" dataDxfId="1"/>
    <tableColumn id="6" xr3:uid="{6AD92B0A-BBE8-4AE9-A9E0-64CE31603FF5}" name="SE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F01B2E-C5DB-4997-B804-1A73DDB03059}" name="Tabell1" displayName="Tabell1" ref="A1:B17" totalsRowShown="0" headerRowDxfId="21" dataDxfId="20">
  <autoFilter ref="A1:B17" xr:uid="{07F01B2E-C5DB-4997-B804-1A73DDB03059}"/>
  <tableColumns count="2">
    <tableColumn id="1" xr3:uid="{5D64A3C7-0CD9-4972-86AC-11EAF5D84FD6}" name="Total leveransmix (TLM)" dataDxfId="23"/>
    <tableColumn id="2" xr3:uid="{7C837BF1-E353-49AF-9BE7-6F987F83ECCD}" name="Andel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70C99D-0AF2-4D78-8793-ED81420D8526}" name="Tabell2" displayName="Tabell2" ref="A1:B18" totalsRowShown="0" headerRowDxfId="17" dataDxfId="16">
  <autoFilter ref="A1:B18" xr:uid="{7870C99D-0AF2-4D78-8793-ED81420D8526}"/>
  <tableColumns count="2">
    <tableColumn id="1" xr3:uid="{D57B1515-5E37-40F3-AF05-C3E7DDE1D42B}" name="Produktions mix (PM)" dataDxfId="19"/>
    <tableColumn id="2" xr3:uid="{F3931127-1892-4A3C-A6B2-2AE706C07B66}" name="_" dataDxfId="1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A14E01-CE4B-4F1C-91A3-6FFC4F5F2B14}" name="Consumption" displayName="Consumption" ref="A1:B2" totalsRowShown="0">
  <autoFilter ref="A1:B2" xr:uid="{D5A14E01-CE4B-4F1C-91A3-6FFC4F5F2B14}"/>
  <tableColumns count="2">
    <tableColumn id="1" xr3:uid="{35BC0674-E978-4F27-90A8-0B72EDF91D25}" name="Country"/>
    <tableColumn id="2" xr3:uid="{849EC9A5-B2DA-4D4A-9051-DA92F47938D1}" name="Consumption" dataDxfId="2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C8BEEE-2098-431F-B2FA-A2D4139BDD7E}" name="Final_effective_cancellations" displayName="Final_effective_cancellations" ref="A1:B13" totalsRowShown="0">
  <autoFilter ref="A1:B13" xr:uid="{6BC8BEEE-2098-431F-B2FA-A2D4139BDD7E}"/>
  <tableColumns count="2">
    <tableColumn id="1" xr3:uid="{66B624EA-EEEA-4987-8D85-EDB66EA4608E}" name="Fuel type" dataDxfId="28"/>
    <tableColumn id="2" xr3:uid="{774D885B-B49E-4F29-8FA2-D25C04762476}" name="Final effective cancellations" dataDxfId="2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9F6CCD-D6E4-429F-9F2C-A57F45996EA2}" name="From_EAM" displayName="From_EAM" ref="A1:C13" totalsRowShown="0">
  <autoFilter ref="A1:C13" xr:uid="{3D9F6CCD-D6E4-429F-9F2C-A57F45996EA2}"/>
  <tableColumns count="3">
    <tableColumn id="1" xr3:uid="{F03B4E19-8B6C-4E82-B065-1F6ACE5C06E0}" name="Country code" dataDxfId="26"/>
    <tableColumn id="2" xr3:uid="{20EC1717-229C-445B-861C-EBBF4E5E4258}" name="Fuel type" dataDxfId="25"/>
    <tableColumn id="3" xr3:uid="{D18AB918-FAD6-4AFF-9E30-827531DE9E9F}" name="From_EAM" dataDxf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I, nya färger">
    <a:dk1>
      <a:sysClr val="windowText" lastClr="000000"/>
    </a:dk1>
    <a:lt1>
      <a:srgbClr val="FFFFFF"/>
    </a:lt1>
    <a:dk2>
      <a:srgbClr val="231F20"/>
    </a:dk2>
    <a:lt2>
      <a:srgbClr val="EEECE1"/>
    </a:lt2>
    <a:accent1>
      <a:srgbClr val="0089B4"/>
    </a:accent1>
    <a:accent2>
      <a:srgbClr val="15C7FF"/>
    </a:accent2>
    <a:accent3>
      <a:srgbClr val="000000"/>
    </a:accent3>
    <a:accent4>
      <a:srgbClr val="D5F5FF"/>
    </a:accent4>
    <a:accent5>
      <a:srgbClr val="005874"/>
    </a:accent5>
    <a:accent6>
      <a:srgbClr val="00A1DA"/>
    </a:accent6>
    <a:hlink>
      <a:srgbClr val="046B81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2093-32E1-4526-84FA-B3EF0498F633}">
  <dimension ref="A1:Q80"/>
  <sheetViews>
    <sheetView showGridLines="0" tabSelected="1" zoomScale="101" zoomScaleNormal="140" workbookViewId="0">
      <selection activeCell="J85" sqref="J85"/>
    </sheetView>
  </sheetViews>
  <sheetFormatPr defaultColWidth="9.140625" defaultRowHeight="15" x14ac:dyDescent="0.25"/>
  <cols>
    <col min="1" max="1" width="40.28515625" style="2" bestFit="1" customWidth="1"/>
    <col min="2" max="2" width="12.5703125" style="2" customWidth="1"/>
    <col min="3" max="3" width="9.28515625" style="2" hidden="1" customWidth="1"/>
    <col min="4" max="4" width="28.140625" style="2" hidden="1" customWidth="1"/>
    <col min="5" max="5" width="9.28515625" style="2" hidden="1" customWidth="1"/>
    <col min="6" max="6" width="12" style="2" hidden="1" customWidth="1"/>
    <col min="7" max="8" width="9.140625" style="2" customWidth="1"/>
    <col min="9" max="9" width="8" style="2" bestFit="1" customWidth="1"/>
    <col min="10" max="13" width="9.140625" style="2"/>
    <col min="14" max="14" width="12" style="2" bestFit="1" customWidth="1"/>
    <col min="15" max="16384" width="9.140625" style="2"/>
  </cols>
  <sheetData>
    <row r="1" spans="1:17" x14ac:dyDescent="0.25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7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7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7" x14ac:dyDescent="0.25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7" x14ac:dyDescent="0.25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7" ht="15.75" thickBot="1" x14ac:dyDescent="0.3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7"/>
    </row>
    <row r="7" spans="1:17" ht="15.75" thickBot="1" x14ac:dyDescent="0.3"/>
    <row r="8" spans="1:17" ht="17.25" customHeight="1" x14ac:dyDescent="0.25">
      <c r="A8" s="48" t="s">
        <v>53</v>
      </c>
      <c r="B8" s="49"/>
      <c r="H8" s="52" t="s">
        <v>56</v>
      </c>
      <c r="I8" s="53"/>
      <c r="J8" s="53"/>
      <c r="K8" s="53"/>
      <c r="L8" s="49"/>
    </row>
    <row r="9" spans="1:17" ht="21" customHeight="1" thickBot="1" x14ac:dyDescent="0.3">
      <c r="A9" s="50"/>
      <c r="B9" s="51"/>
      <c r="H9" s="50"/>
      <c r="I9" s="54"/>
      <c r="J9" s="54"/>
      <c r="K9" s="54"/>
      <c r="L9" s="51"/>
    </row>
    <row r="10" spans="1:17" ht="15.75" thickBot="1" x14ac:dyDescent="0.3">
      <c r="A10" s="3" t="s">
        <v>49</v>
      </c>
      <c r="B10" s="4" t="s">
        <v>50</v>
      </c>
      <c r="H10" s="36" t="s">
        <v>54</v>
      </c>
      <c r="I10" s="37"/>
      <c r="J10" s="37"/>
      <c r="K10" s="38"/>
      <c r="L10" s="4" t="s">
        <v>55</v>
      </c>
    </row>
    <row r="11" spans="1:17" ht="18.75" thickBot="1" x14ac:dyDescent="0.4">
      <c r="A11" s="5" t="s">
        <v>36</v>
      </c>
      <c r="B11" s="6">
        <f>SUM(B12:B17)</f>
        <v>0.57813724634573516</v>
      </c>
      <c r="H11" s="55" t="s">
        <v>57</v>
      </c>
      <c r="I11" s="56"/>
      <c r="J11" s="56"/>
      <c r="K11" s="57"/>
      <c r="L11" s="20">
        <v>208.55994391207801</v>
      </c>
    </row>
    <row r="12" spans="1:17" ht="15.75" thickBot="1" x14ac:dyDescent="0.3">
      <c r="A12" s="7" t="s">
        <v>37</v>
      </c>
      <c r="B12" s="14">
        <v>5.615845140292354E-2</v>
      </c>
      <c r="H12" s="33" t="s">
        <v>61</v>
      </c>
      <c r="I12" s="34"/>
      <c r="J12" s="34"/>
      <c r="K12" s="35"/>
      <c r="L12" s="21">
        <v>0.28087716564829701</v>
      </c>
    </row>
    <row r="13" spans="1:17" x14ac:dyDescent="0.25">
      <c r="A13" s="8" t="s">
        <v>39</v>
      </c>
      <c r="B13" s="14">
        <v>0.29232453855572066</v>
      </c>
      <c r="Q13" s="14"/>
    </row>
    <row r="14" spans="1:17" x14ac:dyDescent="0.25">
      <c r="A14" s="8" t="s">
        <v>38</v>
      </c>
      <c r="B14" s="14">
        <v>1.7051908817008167E-5</v>
      </c>
      <c r="Q14" s="14"/>
    </row>
    <row r="15" spans="1:17" x14ac:dyDescent="0.25">
      <c r="A15" s="8" t="s">
        <v>40</v>
      </c>
      <c r="B15" s="14">
        <v>0.20405475970392944</v>
      </c>
      <c r="Q15" s="14"/>
    </row>
    <row r="16" spans="1:17" x14ac:dyDescent="0.25">
      <c r="A16" s="8" t="s">
        <v>41</v>
      </c>
      <c r="B16" s="14">
        <v>2.5463323517947962E-2</v>
      </c>
      <c r="Q16" s="14"/>
    </row>
    <row r="17" spans="1:17" ht="15.75" thickBot="1" x14ac:dyDescent="0.3">
      <c r="A17" s="9" t="s">
        <v>42</v>
      </c>
      <c r="B17" s="14">
        <v>1.1912125639653616E-4</v>
      </c>
      <c r="Q17" s="14"/>
    </row>
    <row r="18" spans="1:17" ht="15.75" thickBot="1" x14ac:dyDescent="0.3">
      <c r="A18" s="10" t="s">
        <v>43</v>
      </c>
      <c r="B18" s="6">
        <v>9.5000000000000001E-2</v>
      </c>
      <c r="Q18" s="14"/>
    </row>
    <row r="19" spans="1:17" ht="15.75" thickBot="1" x14ac:dyDescent="0.3">
      <c r="A19" s="10" t="s">
        <v>44</v>
      </c>
      <c r="B19" s="6">
        <f>SUM(B20:B24)</f>
        <v>0.32681422395549992</v>
      </c>
      <c r="Q19" s="14"/>
    </row>
    <row r="20" spans="1:17" x14ac:dyDescent="0.25">
      <c r="A20" s="7" t="s">
        <v>45</v>
      </c>
      <c r="B20" s="14">
        <v>1.2077698882745614E-2</v>
      </c>
      <c r="Q20" s="14"/>
    </row>
    <row r="21" spans="1:17" x14ac:dyDescent="0.25">
      <c r="A21" s="8" t="s">
        <v>46</v>
      </c>
      <c r="B21" s="14">
        <v>0.10406143550048302</v>
      </c>
      <c r="Q21" s="14"/>
    </row>
    <row r="22" spans="1:17" x14ac:dyDescent="0.25">
      <c r="A22" s="8" t="s">
        <v>47</v>
      </c>
      <c r="B22" s="14">
        <v>0.10614653096087651</v>
      </c>
      <c r="Q22" s="14"/>
    </row>
    <row r="23" spans="1:17" x14ac:dyDescent="0.25">
      <c r="A23" s="8" t="s">
        <v>48</v>
      </c>
      <c r="B23" s="14">
        <v>1.0392179018521325E-3</v>
      </c>
      <c r="Q23" s="14"/>
    </row>
    <row r="24" spans="1:17" ht="15.75" thickBot="1" x14ac:dyDescent="0.3">
      <c r="A24" s="11" t="s">
        <v>52</v>
      </c>
      <c r="B24" s="14">
        <v>0.10348934070954265</v>
      </c>
      <c r="Q24" s="14"/>
    </row>
    <row r="25" spans="1:17" ht="15.75" thickBot="1" x14ac:dyDescent="0.3">
      <c r="A25" s="5" t="s">
        <v>51</v>
      </c>
      <c r="B25" s="12">
        <f>B11+B18+B19</f>
        <v>0.9999514703012351</v>
      </c>
      <c r="Q25" s="14"/>
    </row>
    <row r="26" spans="1:17" x14ac:dyDescent="0.25">
      <c r="Q26" s="14"/>
    </row>
    <row r="27" spans="1:17" x14ac:dyDescent="0.25">
      <c r="A27" s="22" t="s">
        <v>59</v>
      </c>
      <c r="B27" s="16">
        <v>134.11438167999998</v>
      </c>
    </row>
    <row r="28" spans="1:17" x14ac:dyDescent="0.25">
      <c r="A28" s="22" t="s">
        <v>58</v>
      </c>
      <c r="B28" s="16">
        <v>14.079677679999975</v>
      </c>
    </row>
    <row r="29" spans="1:17" x14ac:dyDescent="0.25">
      <c r="A29" s="22" t="s">
        <v>60</v>
      </c>
      <c r="B29" s="14">
        <f>B28/B27</f>
        <v>0.10498260890166435</v>
      </c>
    </row>
    <row r="32" spans="1:17" x14ac:dyDescent="0.25">
      <c r="A32" s="2" t="s">
        <v>62</v>
      </c>
    </row>
    <row r="39" spans="1:6" hidden="1" x14ac:dyDescent="0.25">
      <c r="A39" s="2" t="s">
        <v>19</v>
      </c>
      <c r="B39" s="2" t="s">
        <v>0</v>
      </c>
      <c r="C39" s="2" t="s">
        <v>1</v>
      </c>
      <c r="D39" s="2" t="s">
        <v>2</v>
      </c>
      <c r="E39" s="2" t="s">
        <v>3</v>
      </c>
      <c r="F39" s="2" t="s">
        <v>4</v>
      </c>
    </row>
    <row r="40" spans="1:6" hidden="1" x14ac:dyDescent="0.25">
      <c r="A40" s="2" t="s">
        <v>5</v>
      </c>
      <c r="B40" s="13">
        <v>0.42380718133412998</v>
      </c>
      <c r="C40" s="14">
        <v>0.55634977482462666</v>
      </c>
      <c r="D40" s="14">
        <v>0.31054887770047934</v>
      </c>
      <c r="E40" s="14">
        <v>0.29265318748701269</v>
      </c>
      <c r="F40" s="14">
        <v>0.60837655511322608</v>
      </c>
    </row>
    <row r="41" spans="1:6" hidden="1" x14ac:dyDescent="0.25">
      <c r="A41" s="2" t="s">
        <v>6</v>
      </c>
      <c r="B41" s="25">
        <v>3.4610635716607297E-4</v>
      </c>
      <c r="C41" s="14">
        <v>2.4192438298352902E-2</v>
      </c>
      <c r="D41" s="14">
        <v>1.3037913384783399E-4</v>
      </c>
      <c r="E41" s="14">
        <v>1.9428921922183E-4</v>
      </c>
      <c r="F41" s="14">
        <v>5.9481086674088304E-4</v>
      </c>
    </row>
    <row r="42" spans="1:6" hidden="1" x14ac:dyDescent="0.25">
      <c r="A42" s="2" t="s">
        <v>7</v>
      </c>
      <c r="B42" s="25">
        <v>4.3168936333566291E-2</v>
      </c>
      <c r="C42" s="14">
        <v>4.47201123104548E-2</v>
      </c>
      <c r="D42" s="14">
        <v>6.0303923844293901E-2</v>
      </c>
      <c r="E42" s="14">
        <v>7.79589454332579E-3</v>
      </c>
      <c r="F42" s="14">
        <v>7.0908684512591399E-2</v>
      </c>
    </row>
    <row r="43" spans="1:6" hidden="1" x14ac:dyDescent="0.25">
      <c r="A43" s="2" t="s">
        <v>8</v>
      </c>
      <c r="B43" s="25">
        <v>3.8834495633894163E-2</v>
      </c>
      <c r="C43" s="14">
        <v>0.114136454823631</v>
      </c>
      <c r="D43" s="14">
        <v>3.0663334048202599E-2</v>
      </c>
      <c r="E43" s="14">
        <v>2.8459043477973602E-2</v>
      </c>
      <c r="F43" s="14">
        <v>3.63630368923685E-2</v>
      </c>
    </row>
    <row r="44" spans="1:6" hidden="1" x14ac:dyDescent="0.25">
      <c r="A44" s="2" t="s">
        <v>9</v>
      </c>
      <c r="B44" s="13">
        <v>1.3754025746716799E-4</v>
      </c>
      <c r="C44" s="14">
        <v>1.0466628608634201E-6</v>
      </c>
      <c r="D44" s="14">
        <v>9.9530136344582696E-5</v>
      </c>
      <c r="E44" s="14">
        <v>1.99929489918386E-4</v>
      </c>
      <c r="F44" s="14">
        <v>1.3586830515126199E-4</v>
      </c>
    </row>
    <row r="45" spans="1:6" hidden="1" x14ac:dyDescent="0.25">
      <c r="A45" s="2" t="s">
        <v>10</v>
      </c>
      <c r="B45" s="13">
        <v>0.13313947993483896</v>
      </c>
      <c r="C45" s="14">
        <v>0.324563417229353</v>
      </c>
      <c r="D45" s="14">
        <v>0.119654397407029</v>
      </c>
      <c r="E45" s="14">
        <v>6.5001594173727098E-2</v>
      </c>
      <c r="F45" s="14">
        <v>0.15628663348199601</v>
      </c>
    </row>
    <row r="46" spans="1:6" hidden="1" x14ac:dyDescent="0.25">
      <c r="A46" s="2" t="s">
        <v>11</v>
      </c>
      <c r="B46" s="13">
        <v>0.20818062281719732</v>
      </c>
      <c r="C46" s="14">
        <v>4.8736305499974097E-2</v>
      </c>
      <c r="D46" s="14">
        <v>9.9697313130761397E-2</v>
      </c>
      <c r="E46" s="14">
        <v>0.19100243658284599</v>
      </c>
      <c r="F46" s="14">
        <v>0.34408752105437801</v>
      </c>
    </row>
    <row r="47" spans="1:6" hidden="1" x14ac:dyDescent="0.25">
      <c r="A47" s="2" t="s">
        <v>12</v>
      </c>
      <c r="B47" s="13">
        <v>0.30768281235019429</v>
      </c>
      <c r="C47" s="14">
        <v>7.8222464559915897E-2</v>
      </c>
      <c r="D47" s="14">
        <v>0.51559883765617198</v>
      </c>
      <c r="E47" s="14">
        <v>0.17059582346944599</v>
      </c>
      <c r="F47" s="14">
        <v>0.37684927598502499</v>
      </c>
    </row>
    <row r="48" spans="1:6" hidden="1" x14ac:dyDescent="0.25">
      <c r="A48" s="2" t="s">
        <v>13</v>
      </c>
      <c r="B48" s="13">
        <v>0.26851000631567568</v>
      </c>
      <c r="C48" s="14">
        <v>0.36542776061545812</v>
      </c>
      <c r="D48" s="14">
        <v>0.17385228464334831</v>
      </c>
      <c r="E48" s="14">
        <v>0.53675098904354124</v>
      </c>
      <c r="F48" s="14">
        <v>1.4774168901748519E-2</v>
      </c>
    </row>
    <row r="49" spans="1:6" hidden="1" x14ac:dyDescent="0.25">
      <c r="A49" s="2" t="s">
        <v>14</v>
      </c>
      <c r="B49" s="13">
        <v>3.2636338791954045E-2</v>
      </c>
      <c r="C49" s="14">
        <v>4.0884191942507399E-2</v>
      </c>
      <c r="D49" s="14">
        <v>1.9872913608636199E-2</v>
      </c>
      <c r="E49" s="14">
        <v>5.5577101760974502E-2</v>
      </c>
      <c r="F49" s="14">
        <v>1.22612432765842E-2</v>
      </c>
    </row>
    <row r="50" spans="1:6" hidden="1" x14ac:dyDescent="0.25">
      <c r="A50" s="2" t="s">
        <v>15</v>
      </c>
      <c r="B50" s="13">
        <v>0.12799940644016561</v>
      </c>
      <c r="C50" s="14">
        <v>0.17836598707308299</v>
      </c>
      <c r="D50" s="14">
        <v>8.9181562846007395E-2</v>
      </c>
      <c r="E50" s="14">
        <v>0.258630039191102</v>
      </c>
      <c r="F50" s="14">
        <v>6.3457717807179797E-5</v>
      </c>
    </row>
    <row r="51" spans="1:6" hidden="1" x14ac:dyDescent="0.25">
      <c r="A51" s="2" t="s">
        <v>16</v>
      </c>
      <c r="B51" s="13">
        <v>1.1434753193865835E-3</v>
      </c>
      <c r="C51" s="14">
        <v>1.32092137965661E-3</v>
      </c>
      <c r="D51" s="14">
        <v>6.0897649402178898E-4</v>
      </c>
      <c r="E51" s="14">
        <v>2.4965405959477402E-3</v>
      </c>
      <c r="F51" s="14">
        <v>0</v>
      </c>
    </row>
    <row r="52" spans="1:6" hidden="1" x14ac:dyDescent="0.25">
      <c r="A52" s="2" t="s">
        <v>17</v>
      </c>
      <c r="B52" s="13">
        <v>6.8799311783799581E-3</v>
      </c>
      <c r="C52" s="14">
        <v>8.9299453710931301E-3</v>
      </c>
      <c r="D52" s="14">
        <v>5.8537710543270201E-3</v>
      </c>
      <c r="E52" s="14">
        <v>1.230441726022E-2</v>
      </c>
      <c r="F52" s="14">
        <v>1.02801502847631E-3</v>
      </c>
    </row>
    <row r="53" spans="1:6" hidden="1" x14ac:dyDescent="0.25">
      <c r="A53" s="2" t="s">
        <v>18</v>
      </c>
      <c r="B53" s="13">
        <v>9.9850854585789531E-2</v>
      </c>
      <c r="C53" s="14">
        <v>0.135926714849118</v>
      </c>
      <c r="D53" s="14">
        <v>5.8335060640355901E-2</v>
      </c>
      <c r="E53" s="14">
        <v>0.20774289023529699</v>
      </c>
      <c r="F53" s="14">
        <v>1.42145287888083E-3</v>
      </c>
    </row>
    <row r="54" spans="1:6" hidden="1" x14ac:dyDescent="0.25">
      <c r="A54" s="2" t="s">
        <v>20</v>
      </c>
      <c r="B54" s="15">
        <v>182.94762745941748</v>
      </c>
      <c r="C54" s="16">
        <v>243.45933233699648</v>
      </c>
      <c r="D54" s="16">
        <v>121.96630057236179</v>
      </c>
      <c r="E54" s="16">
        <v>377.09538875788934</v>
      </c>
      <c r="F54" s="16">
        <v>7.5206359195055095</v>
      </c>
    </row>
    <row r="55" spans="1:6" hidden="1" x14ac:dyDescent="0.25">
      <c r="A55" s="2" t="s">
        <v>21</v>
      </c>
      <c r="B55" s="15">
        <v>0.87559174155357111</v>
      </c>
      <c r="C55" s="16">
        <v>0.23365171330779505</v>
      </c>
      <c r="D55" s="16">
        <v>1.5463282599131245</v>
      </c>
      <c r="E55" s="16">
        <v>0.50986783512940315</v>
      </c>
      <c r="F55" s="16">
        <v>1.0174930451595685</v>
      </c>
    </row>
    <row r="56" spans="1:6" hidden="1" x14ac:dyDescent="0.25"/>
    <row r="57" spans="1:6" hidden="1" x14ac:dyDescent="0.25"/>
    <row r="58" spans="1:6" hidden="1" x14ac:dyDescent="0.25">
      <c r="A58" s="2" t="s">
        <v>22</v>
      </c>
      <c r="B58" s="2" t="s">
        <v>0</v>
      </c>
      <c r="C58" s="2" t="s">
        <v>1</v>
      </c>
      <c r="D58" s="2" t="s">
        <v>2</v>
      </c>
      <c r="E58" s="2" t="s">
        <v>3</v>
      </c>
      <c r="F58" s="2" t="s">
        <v>4</v>
      </c>
    </row>
    <row r="59" spans="1:6" hidden="1" x14ac:dyDescent="0.25">
      <c r="A59" s="2" t="s">
        <v>23</v>
      </c>
      <c r="B59" s="17">
        <v>441.10713099999998</v>
      </c>
      <c r="C59" s="18">
        <v>36.167999999999999</v>
      </c>
      <c r="D59" s="18">
        <v>79.557000000000016</v>
      </c>
      <c r="E59" s="18">
        <v>155.59538699999999</v>
      </c>
      <c r="F59" s="18">
        <v>169.786744</v>
      </c>
    </row>
    <row r="60" spans="1:6" hidden="1" x14ac:dyDescent="0.25">
      <c r="A60" s="2" t="s">
        <v>5</v>
      </c>
      <c r="B60" s="13">
        <v>0.79363159286581564</v>
      </c>
      <c r="C60" s="14">
        <v>0.90411413404114127</v>
      </c>
      <c r="D60" s="14">
        <v>0.55981246150558706</v>
      </c>
      <c r="E60" s="14">
        <v>0.98613984616394834</v>
      </c>
      <c r="F60" s="14">
        <v>0.70323949436241029</v>
      </c>
    </row>
    <row r="61" spans="1:6" hidden="1" x14ac:dyDescent="0.25">
      <c r="A61" s="2" t="s">
        <v>6</v>
      </c>
      <c r="B61" s="13">
        <v>2.5322238556147944E-3</v>
      </c>
      <c r="C61" s="14">
        <v>2.5685689006856891E-2</v>
      </c>
      <c r="D61" s="14">
        <v>0</v>
      </c>
      <c r="E61" s="14">
        <v>1.2081463571924536E-3</v>
      </c>
      <c r="F61" s="14">
        <v>0</v>
      </c>
    </row>
    <row r="62" spans="1:6" hidden="1" x14ac:dyDescent="0.25">
      <c r="A62" s="2" t="s">
        <v>7</v>
      </c>
      <c r="B62" s="13">
        <v>6.0976116933371453E-2</v>
      </c>
      <c r="C62" s="14">
        <v>0.20484959079849591</v>
      </c>
      <c r="D62" s="14">
        <v>0.11789031763389768</v>
      </c>
      <c r="E62" s="14">
        <v>0</v>
      </c>
      <c r="F62" s="14">
        <v>5.9539394901170849E-2</v>
      </c>
    </row>
    <row r="63" spans="1:6" hidden="1" x14ac:dyDescent="0.25">
      <c r="A63" s="2" t="s">
        <v>8</v>
      </c>
      <c r="B63" s="13">
        <v>2.1143265081334628E-2</v>
      </c>
      <c r="C63" s="14">
        <v>0.1044016810440168</v>
      </c>
      <c r="D63" s="14">
        <v>1.4517892831554732E-2</v>
      </c>
      <c r="E63" s="14">
        <v>1.6095914205991213E-3</v>
      </c>
      <c r="F63" s="14">
        <v>2.4412977729286096E-2</v>
      </c>
    </row>
    <row r="64" spans="1:6" hidden="1" x14ac:dyDescent="0.25">
      <c r="A64" s="2" t="s">
        <v>9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</row>
    <row r="65" spans="1:7" hidden="1" x14ac:dyDescent="0.25">
      <c r="A65" s="2" t="s">
        <v>10</v>
      </c>
      <c r="B65" s="13">
        <v>0.21714152700922901</v>
      </c>
      <c r="C65" s="14">
        <v>0.56854125193541249</v>
      </c>
      <c r="D65" s="14">
        <v>0.24958206066090977</v>
      </c>
      <c r="E65" s="14">
        <v>9.347755277603445E-2</v>
      </c>
      <c r="F65" s="14">
        <v>0.24041335052635207</v>
      </c>
    </row>
    <row r="66" spans="1:7" hidden="1" x14ac:dyDescent="0.25">
      <c r="A66" s="2" t="s">
        <v>11</v>
      </c>
      <c r="B66" s="13">
        <v>0.49183845998626574</v>
      </c>
      <c r="C66" s="14">
        <v>6.3592125635921252E-4</v>
      </c>
      <c r="D66" s="14">
        <v>0.17782219037922489</v>
      </c>
      <c r="E66" s="14">
        <v>0.88984455561012232</v>
      </c>
      <c r="F66" s="14">
        <v>0.37887377120560134</v>
      </c>
    </row>
    <row r="67" spans="1:7" hidden="1" x14ac:dyDescent="0.25">
      <c r="A67" s="2" t="s">
        <v>12</v>
      </c>
      <c r="B67" s="13">
        <v>0.18105805684651244</v>
      </c>
      <c r="C67" s="14">
        <v>0</v>
      </c>
      <c r="D67" s="14">
        <v>0.39132948703445319</v>
      </c>
      <c r="E67" s="14">
        <v>0</v>
      </c>
      <c r="F67" s="14">
        <v>0.28702476325242443</v>
      </c>
    </row>
    <row r="68" spans="1:7" hidden="1" x14ac:dyDescent="0.25">
      <c r="A68" s="2" t="s">
        <v>13</v>
      </c>
      <c r="B68" s="13">
        <v>2.5310350287671955E-2</v>
      </c>
      <c r="C68" s="14">
        <v>9.5885865958858646E-2</v>
      </c>
      <c r="D68" s="14">
        <v>4.8858051459959514E-2</v>
      </c>
      <c r="E68" s="14">
        <v>1.3860153836051707E-2</v>
      </c>
      <c r="F68" s="14">
        <v>9.7357423851652403E-3</v>
      </c>
    </row>
    <row r="69" spans="1:7" hidden="1" x14ac:dyDescent="0.25">
      <c r="A69" s="2" t="s">
        <v>14</v>
      </c>
      <c r="B69" s="13">
        <v>1.136362495123662E-2</v>
      </c>
      <c r="C69" s="14">
        <v>2.1013050210130502E-2</v>
      </c>
      <c r="D69" s="14">
        <v>1.0545897909674825E-2</v>
      </c>
      <c r="E69" s="14">
        <v>1.3860153836051707E-2</v>
      </c>
      <c r="F69" s="14">
        <v>7.4034048264686667E-3</v>
      </c>
    </row>
    <row r="70" spans="1:7" hidden="1" x14ac:dyDescent="0.25">
      <c r="A70" s="2" t="s">
        <v>15</v>
      </c>
      <c r="B70" s="13">
        <v>8.5353414973470473E-3</v>
      </c>
      <c r="C70" s="14">
        <v>4.412740544127406E-2</v>
      </c>
      <c r="D70" s="14">
        <v>2.7137775431451655E-2</v>
      </c>
      <c r="E70" s="14">
        <v>0</v>
      </c>
      <c r="F70" s="14">
        <v>5.8897413098398318E-5</v>
      </c>
    </row>
    <row r="71" spans="1:7" hidden="1" x14ac:dyDescent="0.25">
      <c r="A71" s="2" t="s">
        <v>16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</row>
    <row r="72" spans="1:7" hidden="1" x14ac:dyDescent="0.25">
      <c r="A72" s="2" t="s">
        <v>17</v>
      </c>
      <c r="B72" s="13">
        <v>1.1131082802649137E-3</v>
      </c>
      <c r="C72" s="14">
        <v>2.5713337757133376E-3</v>
      </c>
      <c r="D72" s="14">
        <v>2.9664265872267675E-3</v>
      </c>
      <c r="E72" s="14">
        <v>0</v>
      </c>
      <c r="F72" s="14">
        <v>9.5413809219405273E-4</v>
      </c>
    </row>
    <row r="73" spans="1:7" hidden="1" x14ac:dyDescent="0.25">
      <c r="A73" s="2" t="s">
        <v>18</v>
      </c>
      <c r="B73" s="13">
        <v>4.2982755588233728E-3</v>
      </c>
      <c r="C73" s="14">
        <v>2.8174076531740762E-2</v>
      </c>
      <c r="D73" s="14">
        <v>8.2079515316062675E-3</v>
      </c>
      <c r="E73" s="14">
        <v>0</v>
      </c>
      <c r="F73" s="14">
        <v>1.3193020534041221E-3</v>
      </c>
    </row>
    <row r="74" spans="1:7" hidden="1" x14ac:dyDescent="0.25">
      <c r="A74" s="2" t="s">
        <v>24</v>
      </c>
      <c r="B74" s="15">
        <v>14.50417541061975</v>
      </c>
      <c r="C74" s="16">
        <v>51.177864410528642</v>
      </c>
      <c r="D74" s="16">
        <v>33.204888832834492</v>
      </c>
      <c r="E74" s="16">
        <v>6.7371435766280143</v>
      </c>
      <c r="F74" s="16">
        <v>5.0471808325943863</v>
      </c>
    </row>
    <row r="75" spans="1:7" hidden="1" x14ac:dyDescent="0.25">
      <c r="A75" s="2" t="s">
        <v>25</v>
      </c>
      <c r="B75" s="15">
        <v>0.64265400463621447</v>
      </c>
      <c r="C75" s="16">
        <v>0</v>
      </c>
      <c r="D75" s="16">
        <v>1.1739884611033595</v>
      </c>
      <c r="E75" s="16">
        <v>0</v>
      </c>
      <c r="F75" s="16">
        <v>0.77496686078154609</v>
      </c>
    </row>
    <row r="76" spans="1:7" hidden="1" x14ac:dyDescent="0.25"/>
    <row r="77" spans="1:7" hidden="1" x14ac:dyDescent="0.25"/>
    <row r="78" spans="1:7" hidden="1" x14ac:dyDescent="0.25">
      <c r="A78" s="2" t="s">
        <v>26</v>
      </c>
      <c r="B78" s="19">
        <f>SUM(C78:F78)</f>
        <v>394.62674099999998</v>
      </c>
      <c r="C78" s="2">
        <v>38.435000000000009</v>
      </c>
      <c r="D78" s="2">
        <v>82.737996999999993</v>
      </c>
      <c r="E78" s="2">
        <v>137.16</v>
      </c>
      <c r="F78" s="2">
        <v>136.293744</v>
      </c>
    </row>
    <row r="79" spans="1:7" hidden="1" x14ac:dyDescent="0.25">
      <c r="A79" s="2" t="s">
        <v>27</v>
      </c>
      <c r="B79" s="16" t="e">
        <f>#REF!*B78</f>
        <v>#REF!</v>
      </c>
      <c r="C79" s="16" t="e">
        <f>#REF!*C78</f>
        <v>#REF!</v>
      </c>
      <c r="D79" s="16" t="e">
        <f>#REF!*D78</f>
        <v>#REF!</v>
      </c>
      <c r="E79" s="16" t="e">
        <f>#REF!*E78</f>
        <v>#REF!</v>
      </c>
      <c r="F79" s="16" t="e">
        <f>#REF!*F78</f>
        <v>#REF!</v>
      </c>
      <c r="G79" s="2" t="s">
        <v>28</v>
      </c>
    </row>
    <row r="80" spans="1:7" hidden="1" x14ac:dyDescent="0.25"/>
  </sheetData>
  <mergeCells count="6">
    <mergeCell ref="H12:K12"/>
    <mergeCell ref="H10:K10"/>
    <mergeCell ref="A1:L6"/>
    <mergeCell ref="A8:B9"/>
    <mergeCell ref="H8:L9"/>
    <mergeCell ref="H11:K11"/>
  </mergeCells>
  <phoneticPr fontId="2" type="noConversion"/>
  <pageMargins left="0.7" right="0.7" top="0.75" bottom="0.75" header="0.3" footer="0.3"/>
  <ignoredErrors>
    <ignoredError sqref="B11" formulaRange="1"/>
  </ignoredErrors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F91D-5364-457E-BE81-1E7B1E25B3E1}">
  <dimension ref="A1:D39"/>
  <sheetViews>
    <sheetView zoomScaleNormal="100" workbookViewId="0">
      <selection activeCell="E18" sqref="E18"/>
    </sheetView>
  </sheetViews>
  <sheetFormatPr defaultColWidth="8.85546875" defaultRowHeight="15" x14ac:dyDescent="0.25"/>
  <cols>
    <col min="1" max="1" width="39.7109375" style="30" customWidth="1"/>
    <col min="2" max="2" width="16.5703125" style="30" bestFit="1" customWidth="1"/>
    <col min="3" max="16384" width="8.85546875" style="30"/>
  </cols>
  <sheetData>
    <row r="1" spans="1:4" x14ac:dyDescent="0.25">
      <c r="A1" s="23" t="s">
        <v>81</v>
      </c>
      <c r="B1" s="23" t="s">
        <v>76</v>
      </c>
    </row>
    <row r="2" spans="1:4" x14ac:dyDescent="0.25">
      <c r="A2" s="27" t="s">
        <v>63</v>
      </c>
      <c r="B2" s="28">
        <v>0.59460000000000002</v>
      </c>
    </row>
    <row r="3" spans="1:4" x14ac:dyDescent="0.25">
      <c r="A3" s="22" t="s">
        <v>71</v>
      </c>
      <c r="B3" s="24">
        <v>1E-3</v>
      </c>
      <c r="D3" s="31"/>
    </row>
    <row r="4" spans="1:4" x14ac:dyDescent="0.25">
      <c r="A4" s="22" t="s">
        <v>68</v>
      </c>
      <c r="B4" s="24">
        <v>5.7099999999999998E-2</v>
      </c>
      <c r="D4" s="31"/>
    </row>
    <row r="5" spans="1:4" x14ac:dyDescent="0.25">
      <c r="A5" s="22" t="s">
        <v>67</v>
      </c>
      <c r="B5" s="24">
        <v>4.4699999999999997E-2</v>
      </c>
      <c r="D5" s="31"/>
    </row>
    <row r="6" spans="1:4" x14ac:dyDescent="0.25">
      <c r="A6" s="22" t="s">
        <v>64</v>
      </c>
      <c r="B6" s="24">
        <v>1E-4</v>
      </c>
      <c r="D6" s="31"/>
    </row>
    <row r="7" spans="1:4" x14ac:dyDescent="0.25">
      <c r="A7" s="22" t="s">
        <v>65</v>
      </c>
      <c r="B7" s="24">
        <v>0.16830000000000001</v>
      </c>
      <c r="D7" s="31"/>
    </row>
    <row r="8" spans="1:4" x14ac:dyDescent="0.25">
      <c r="A8" s="22" t="s">
        <v>66</v>
      </c>
      <c r="B8" s="24">
        <v>0.32329999999999998</v>
      </c>
      <c r="D8" s="31"/>
    </row>
    <row r="9" spans="1:4" x14ac:dyDescent="0.25">
      <c r="A9" s="27" t="s">
        <v>43</v>
      </c>
      <c r="B9" s="28">
        <v>0.37090000000000001</v>
      </c>
    </row>
    <row r="10" spans="1:4" x14ac:dyDescent="0.25">
      <c r="A10" s="27" t="s">
        <v>69</v>
      </c>
      <c r="B10" s="28">
        <v>3.4500000000000003E-2</v>
      </c>
    </row>
    <row r="11" spans="1:4" x14ac:dyDescent="0.25">
      <c r="A11" s="22" t="s">
        <v>70</v>
      </c>
      <c r="B11" s="24">
        <v>1.0999999999999999E-2</v>
      </c>
    </row>
    <row r="12" spans="1:4" x14ac:dyDescent="0.25">
      <c r="A12" s="22" t="s">
        <v>72</v>
      </c>
      <c r="B12" s="24">
        <v>1.11E-2</v>
      </c>
    </row>
    <row r="13" spans="1:4" x14ac:dyDescent="0.25">
      <c r="A13" s="22" t="s">
        <v>75</v>
      </c>
      <c r="B13" s="24">
        <v>1E-4</v>
      </c>
    </row>
    <row r="14" spans="1:4" x14ac:dyDescent="0.25">
      <c r="A14" s="22" t="s">
        <v>73</v>
      </c>
      <c r="B14" s="24">
        <v>1.4E-3</v>
      </c>
    </row>
    <row r="15" spans="1:4" x14ac:dyDescent="0.25">
      <c r="A15" s="22" t="s">
        <v>74</v>
      </c>
      <c r="B15" s="24">
        <v>1.09E-2</v>
      </c>
    </row>
    <row r="16" spans="1:4" x14ac:dyDescent="0.25">
      <c r="A16" s="22" t="s">
        <v>82</v>
      </c>
      <c r="B16" s="29">
        <v>22.03</v>
      </c>
    </row>
    <row r="17" spans="1:2" x14ac:dyDescent="0.25">
      <c r="A17" s="22" t="s">
        <v>83</v>
      </c>
      <c r="B17" s="29">
        <v>1</v>
      </c>
    </row>
    <row r="18" spans="1:2" x14ac:dyDescent="0.25">
      <c r="A18" s="22"/>
      <c r="B18" s="22"/>
    </row>
    <row r="39" spans="1:2" x14ac:dyDescent="0.25">
      <c r="A39" s="22"/>
      <c r="B39" s="22"/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C4BB-E274-4496-95B7-6C6C97110E15}">
  <dimension ref="A1:B19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38.140625" style="32" customWidth="1"/>
    <col min="2" max="2" width="11.85546875" style="32" bestFit="1" customWidth="1"/>
    <col min="3" max="3" width="8.85546875" style="32"/>
    <col min="4" max="4" width="10.140625" style="32" bestFit="1" customWidth="1"/>
    <col min="5" max="16384" width="8.85546875" style="32"/>
  </cols>
  <sheetData>
    <row r="1" spans="1:2" x14ac:dyDescent="0.25">
      <c r="A1" s="23" t="s">
        <v>80</v>
      </c>
      <c r="B1" s="23" t="s">
        <v>77</v>
      </c>
    </row>
    <row r="2" spans="1:2" x14ac:dyDescent="0.25">
      <c r="A2" s="22" t="s">
        <v>23</v>
      </c>
      <c r="B2" s="22">
        <v>167.83930000000001</v>
      </c>
    </row>
    <row r="3" spans="1:2" x14ac:dyDescent="0.25">
      <c r="A3" s="27" t="s">
        <v>63</v>
      </c>
      <c r="B3" s="28">
        <v>0.72363266114750369</v>
      </c>
    </row>
    <row r="4" spans="1:2" x14ac:dyDescent="0.25">
      <c r="A4" s="22" t="s">
        <v>71</v>
      </c>
      <c r="B4" s="24">
        <v>0</v>
      </c>
    </row>
    <row r="5" spans="1:2" x14ac:dyDescent="0.25">
      <c r="A5" s="22" t="s">
        <v>68</v>
      </c>
      <c r="B5" s="24">
        <v>5.9684606202793589E-2</v>
      </c>
    </row>
    <row r="6" spans="1:2" x14ac:dyDescent="0.25">
      <c r="A6" s="22" t="s">
        <v>67</v>
      </c>
      <c r="B6" s="24">
        <v>2.6396154637711573E-2</v>
      </c>
    </row>
    <row r="7" spans="1:2" x14ac:dyDescent="0.25">
      <c r="A7" s="22" t="s">
        <v>64</v>
      </c>
      <c r="B7" s="24">
        <v>0</v>
      </c>
    </row>
    <row r="8" spans="1:2" x14ac:dyDescent="0.25">
      <c r="A8" s="22" t="s">
        <v>65</v>
      </c>
      <c r="B8" s="24">
        <v>0.23215945148119654</v>
      </c>
    </row>
    <row r="9" spans="1:2" x14ac:dyDescent="0.25">
      <c r="A9" s="22" t="s">
        <v>66</v>
      </c>
      <c r="B9" s="24">
        <v>0.40539244882580205</v>
      </c>
    </row>
    <row r="10" spans="1:2" x14ac:dyDescent="0.25">
      <c r="A10" s="27" t="s">
        <v>43</v>
      </c>
      <c r="B10" s="28">
        <v>0.26680196051257943</v>
      </c>
    </row>
    <row r="11" spans="1:2" x14ac:dyDescent="0.25">
      <c r="A11" s="27" t="s">
        <v>69</v>
      </c>
      <c r="B11" s="28">
        <v>9.5653783399168805E-3</v>
      </c>
    </row>
    <row r="12" spans="1:2" x14ac:dyDescent="0.25">
      <c r="A12" s="22" t="s">
        <v>70</v>
      </c>
      <c r="B12" s="24">
        <v>8.0017989745913651E-3</v>
      </c>
    </row>
    <row r="13" spans="1:2" x14ac:dyDescent="0.25">
      <c r="A13" s="22" t="s">
        <v>72</v>
      </c>
      <c r="B13" s="24">
        <v>2.3236518404029681E-5</v>
      </c>
    </row>
    <row r="14" spans="1:2" x14ac:dyDescent="0.25">
      <c r="A14" s="22" t="s">
        <v>75</v>
      </c>
      <c r="B14" s="24">
        <v>0</v>
      </c>
    </row>
    <row r="15" spans="1:2" x14ac:dyDescent="0.25">
      <c r="A15" s="22" t="s">
        <v>73</v>
      </c>
      <c r="B15" s="24">
        <v>8.7589758219907784E-4</v>
      </c>
    </row>
    <row r="16" spans="1:2" x14ac:dyDescent="0.25">
      <c r="A16" s="22" t="s">
        <v>74</v>
      </c>
      <c r="B16" s="24">
        <v>6.6444526472240768E-4</v>
      </c>
    </row>
    <row r="17" spans="1:2" x14ac:dyDescent="0.25">
      <c r="A17" s="22" t="s">
        <v>78</v>
      </c>
      <c r="B17" s="26">
        <v>4.8948361010324328</v>
      </c>
    </row>
    <row r="18" spans="1:2" x14ac:dyDescent="0.25">
      <c r="A18" s="22" t="s">
        <v>79</v>
      </c>
      <c r="B18" s="26">
        <v>0.72036529338396449</v>
      </c>
    </row>
    <row r="19" spans="1:2" x14ac:dyDescent="0.25">
      <c r="A19" s="22"/>
      <c r="B19" s="22"/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CCC9-7275-48BA-B4D3-5C9F396B3DF8}">
  <dimension ref="A1:B2"/>
  <sheetViews>
    <sheetView workbookViewId="0">
      <selection activeCell="A3" sqref="A3"/>
    </sheetView>
  </sheetViews>
  <sheetFormatPr defaultRowHeight="15" x14ac:dyDescent="0.25"/>
  <sheetData>
    <row r="1" spans="1:2" x14ac:dyDescent="0.25">
      <c r="A1" t="s">
        <v>29</v>
      </c>
      <c r="B1" t="s">
        <v>26</v>
      </c>
    </row>
    <row r="2" spans="1:2" x14ac:dyDescent="0.25">
      <c r="A2" t="s">
        <v>30</v>
      </c>
      <c r="B2" s="1">
        <v>394.62674099999998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8212-D289-4D0C-BA79-54D0358502F7}">
  <dimension ref="A1:B13"/>
  <sheetViews>
    <sheetView workbookViewId="0">
      <selection activeCell="A3" sqref="A3"/>
    </sheetView>
  </sheetViews>
  <sheetFormatPr defaultRowHeight="15" x14ac:dyDescent="0.25"/>
  <cols>
    <col min="1" max="1" width="13.28515625" bestFit="1" customWidth="1"/>
    <col min="2" max="2" width="26.28515625" bestFit="1" customWidth="1"/>
  </cols>
  <sheetData>
    <row r="1" spans="1:2" x14ac:dyDescent="0.25">
      <c r="A1" t="s">
        <v>31</v>
      </c>
      <c r="B1" t="s">
        <v>32</v>
      </c>
    </row>
    <row r="2" spans="1:2" x14ac:dyDescent="0.25">
      <c r="A2" t="s">
        <v>18</v>
      </c>
      <c r="B2" s="1">
        <v>1.0000000000000002E-6</v>
      </c>
    </row>
    <row r="3" spans="1:2" x14ac:dyDescent="0.25">
      <c r="A3" t="s">
        <v>15</v>
      </c>
      <c r="B3" s="1">
        <v>0</v>
      </c>
    </row>
    <row r="4" spans="1:2" x14ac:dyDescent="0.25">
      <c r="A4" t="s">
        <v>16</v>
      </c>
      <c r="B4" s="1">
        <v>0</v>
      </c>
    </row>
    <row r="5" spans="1:2" x14ac:dyDescent="0.25">
      <c r="A5" t="s">
        <v>17</v>
      </c>
      <c r="B5" s="1">
        <v>0</v>
      </c>
    </row>
    <row r="6" spans="1:2" x14ac:dyDescent="0.25">
      <c r="A6" t="s">
        <v>14</v>
      </c>
      <c r="B6" s="1">
        <v>6.5059000000000006E-2</v>
      </c>
    </row>
    <row r="7" spans="1:2" x14ac:dyDescent="0.25">
      <c r="A7" t="s">
        <v>12</v>
      </c>
      <c r="B7" s="1">
        <v>87.861075999999997</v>
      </c>
    </row>
    <row r="8" spans="1:2" x14ac:dyDescent="0.25">
      <c r="A8" t="s">
        <v>7</v>
      </c>
      <c r="B8" s="1">
        <v>13.763427999999999</v>
      </c>
    </row>
    <row r="9" spans="1:2" x14ac:dyDescent="0.25">
      <c r="A9" t="s">
        <v>9</v>
      </c>
      <c r="B9" s="1">
        <v>5.3864000000000002E-2</v>
      </c>
    </row>
    <row r="10" spans="1:2" x14ac:dyDescent="0.25">
      <c r="A10" t="s">
        <v>11</v>
      </c>
      <c r="B10" s="1">
        <v>80.526032999999998</v>
      </c>
    </row>
    <row r="11" spans="1:2" x14ac:dyDescent="0.25">
      <c r="A11" t="s">
        <v>8</v>
      </c>
      <c r="B11" s="1">
        <v>8.7584590000000002</v>
      </c>
    </row>
    <row r="12" spans="1:2" x14ac:dyDescent="0.25">
      <c r="A12" t="s">
        <v>6</v>
      </c>
      <c r="B12" s="1">
        <v>0.117719</v>
      </c>
    </row>
    <row r="13" spans="1:2" x14ac:dyDescent="0.25">
      <c r="A13" t="s">
        <v>10</v>
      </c>
      <c r="B13" s="1">
        <v>48.219305999999996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6EE3-CAF9-49D9-8B77-FF4CB7C208FA}">
  <dimension ref="A1:C13"/>
  <sheetViews>
    <sheetView workbookViewId="0">
      <selection activeCell="A3" sqref="A3"/>
    </sheetView>
  </sheetViews>
  <sheetFormatPr defaultRowHeight="15" x14ac:dyDescent="0.25"/>
  <cols>
    <col min="1" max="1" width="14.28515625" bestFit="1" customWidth="1"/>
    <col min="2" max="2" width="13.28515625" bestFit="1" customWidth="1"/>
    <col min="3" max="3" width="12.28515625" bestFit="1" customWidth="1"/>
  </cols>
  <sheetData>
    <row r="1" spans="1:3" x14ac:dyDescent="0.25">
      <c r="A1" t="s">
        <v>33</v>
      </c>
      <c r="B1" t="s">
        <v>31</v>
      </c>
      <c r="C1" t="s">
        <v>34</v>
      </c>
    </row>
    <row r="2" spans="1:3" x14ac:dyDescent="0.25">
      <c r="A2" t="s">
        <v>30</v>
      </c>
      <c r="B2" t="s">
        <v>7</v>
      </c>
      <c r="C2" s="1">
        <v>0.83562031238450352</v>
      </c>
    </row>
    <row r="3" spans="1:3" x14ac:dyDescent="0.25">
      <c r="A3" t="s">
        <v>30</v>
      </c>
      <c r="B3" t="s">
        <v>9</v>
      </c>
      <c r="C3" s="1">
        <v>3.5755524320390928E-4</v>
      </c>
    </row>
    <row r="4" spans="1:3" x14ac:dyDescent="0.25">
      <c r="A4" t="s">
        <v>30</v>
      </c>
      <c r="B4" t="s">
        <v>11</v>
      </c>
      <c r="C4" s="1">
        <v>1.6276077217008187</v>
      </c>
    </row>
    <row r="5" spans="1:3" x14ac:dyDescent="0.25">
      <c r="A5" t="s">
        <v>30</v>
      </c>
      <c r="B5" t="s">
        <v>8</v>
      </c>
      <c r="C5" s="1">
        <v>1.65824272148937</v>
      </c>
    </row>
    <row r="6" spans="1:3" x14ac:dyDescent="0.25">
      <c r="A6" t="s">
        <v>30</v>
      </c>
      <c r="B6" t="s">
        <v>6</v>
      </c>
      <c r="C6" s="1">
        <v>1.8863823767829382E-2</v>
      </c>
    </row>
    <row r="7" spans="1:3" x14ac:dyDescent="0.25">
      <c r="A7" t="s">
        <v>30</v>
      </c>
      <c r="B7" t="s">
        <v>10</v>
      </c>
      <c r="C7" s="1">
        <v>1.9991666476980361</v>
      </c>
    </row>
    <row r="8" spans="1:3" x14ac:dyDescent="0.25">
      <c r="A8" t="s">
        <v>30</v>
      </c>
      <c r="B8" t="s">
        <v>18</v>
      </c>
      <c r="C8" s="1">
        <v>37.377556331255029</v>
      </c>
    </row>
    <row r="9" spans="1:3" x14ac:dyDescent="0.25">
      <c r="A9" t="s">
        <v>30</v>
      </c>
      <c r="B9" t="s">
        <v>15</v>
      </c>
      <c r="C9" s="1">
        <v>46.746988613416967</v>
      </c>
    </row>
    <row r="10" spans="1:3" x14ac:dyDescent="0.25">
      <c r="A10" t="s">
        <v>30</v>
      </c>
      <c r="B10" t="s">
        <v>16</v>
      </c>
      <c r="C10" s="1">
        <v>0.45124593870346158</v>
      </c>
    </row>
    <row r="11" spans="1:3" x14ac:dyDescent="0.25">
      <c r="A11" t="s">
        <v>30</v>
      </c>
      <c r="B11" t="s">
        <v>17</v>
      </c>
      <c r="C11" s="1">
        <v>2.2240048192283721</v>
      </c>
    </row>
    <row r="12" spans="1:3" x14ac:dyDescent="0.25">
      <c r="A12" t="s">
        <v>30</v>
      </c>
      <c r="B12" t="s">
        <v>14</v>
      </c>
      <c r="C12" s="1">
        <v>7.2116700156407019</v>
      </c>
    </row>
    <row r="13" spans="1:3" x14ac:dyDescent="0.25">
      <c r="A13" t="s">
        <v>30</v>
      </c>
      <c r="B13" t="s">
        <v>12</v>
      </c>
      <c r="C13" s="1">
        <v>24.10410649947173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58D396EDEC0C4592BACD4E2FFEC656" ma:contentTypeVersion="6" ma:contentTypeDescription="Skapa ett nytt dokument." ma:contentTypeScope="" ma:versionID="a95faf787831cded74b4073e24475985">
  <xsd:schema xmlns:xsd="http://www.w3.org/2001/XMLSchema" xmlns:xs="http://www.w3.org/2001/XMLSchema" xmlns:p="http://schemas.microsoft.com/office/2006/metadata/properties" xmlns:ns2="f32142da-44b9-48c6-8c4d-4c081d5f1215" xmlns:ns3="edd4181a-f783-4b4c-9d53-bb7a8f7244de" targetNamespace="http://schemas.microsoft.com/office/2006/metadata/properties" ma:root="true" ma:fieldsID="c74a1cac3f6bfc0c0b92a1aad97a47cc" ns2:_="" ns3:_="">
    <xsd:import namespace="f32142da-44b9-48c6-8c4d-4c081d5f1215"/>
    <xsd:import namespace="edd4181a-f783-4b4c-9d53-bb7a8f7244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42da-44b9-48c6-8c4d-4c081d5f1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4181a-f783-4b4c-9d53-bb7a8f7244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w o C + W B e X g q i m A A A A 9 g A A A B I A H A B D b 2 5 m a W c v U G F j a 2 F n Z S 5 4 b W w g o h g A K K A U A A A A A A A A A A A A A A A A A A A A A A A A A A A A h Y 9 B C s I w F E S v U r J v k k Y E L b / p Q h A E C 4 I g b k O M b b D 9 l S a 1 v Z s L j + Q V r G j V n c t 5 8 x Y z 9 + s N 0 r 4 q g 4 t p n K 0 x I R H l J D C o 6 4 P F P C G t P 4 Y z k k r Y K H 1 S u Q k G G V 3 c u 0 N C C u / P M W N d 1 9 F u Q u s m Z 4 L z i O 2 z 9 V Y X p l L k I 9 v / c m j R e Y X a E A m 7 1 x g p a C T m V E w F 5 c B G C J n F r y C G v c / 2 B 8 K i L X 3 b G G k w X K 6 A j R H Y + 4 N 8 A F B L A w Q U A A I A C A D C g L 5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o C + W C i K R 7 g O A A A A E Q A A A B M A H A B G b 3 J t d W x h c y 9 T Z W N 0 a W 9 u M S 5 t I K I Y A C i g F A A A A A A A A A A A A A A A A A A A A A A A A A A A A C t O T S 7 J z M 9 T C I b Q h t Y A U E s B A i 0 A F A A C A A g A w o C + W B e X g q i m A A A A 9 g A A A B I A A A A A A A A A A A A A A A A A A A A A A E N v b m Z p Z y 9 Q Y W N r Y W d l L n h t b F B L A Q I t A B Q A A g A I A M K A v l g P y u m r p A A A A O k A A A A T A A A A A A A A A A A A A A A A A P I A A A B b Q 2 9 u d G V u d F 9 U e X B l c 1 0 u e G 1 s U E s B A i 0 A F A A C A A g A w o C +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Z b b u D 2 G P x E i N X Y Y j M 3 4 P I A A A A A A g A A A A A A E G Y A A A A B A A A g A A A A e / 0 K e T s l i t w 7 5 t B B z r 8 o D M H P P r g X D K k b j z E b 9 Q a I h d Q A A A A A D o A A A A A C A A A g A A A A m m U M X g V h k q h F l Y h + j V 6 s H K o F X s g e i E 4 + Q 5 V I / J B c r J N Q A A A A J Q U B P P P X G 9 V D 0 C 2 t P A P j N U C i 1 P n / w E t z A x 5 i 1 x 0 x 2 9 2 Z M O + Z 1 C 6 d i V O V Y m X Q q w O k C R 7 H f i 7 F J J M J K C L H 5 i Q o v + N / 1 r D 4 4 M w E A K Z g G O U 8 A w x A A A A A m n j H n L g l N p N F P p j o B 7 p C v s J z w a 2 J 6 I 6 c Q 7 6 C V x k + + s O A l u H D w V d G 6 Q t d Q q z a 7 D j Q l 1 7 a F 9 U Z 0 M k C d 6 3 0 Q / z 7 8 g = = < / D a t a M a s h u p > 
</file>

<file path=customXml/itemProps1.xml><?xml version="1.0" encoding="utf-8"?>
<ds:datastoreItem xmlns:ds="http://schemas.openxmlformats.org/officeDocument/2006/customXml" ds:itemID="{87786B70-3529-4ADB-9B7A-9B3C572B1B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C7A76F-0CF8-457A-906F-E0297A37A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142da-44b9-48c6-8c4d-4c081d5f1215"/>
    <ds:schemaRef ds:uri="edd4181a-f783-4b4c-9d53-bb7a8f7244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817FD9-43C5-40EC-B7C3-0C9E1D92CBDE}">
  <ds:schemaRefs>
    <ds:schemaRef ds:uri="http://purl.org/dc/dcmitype/"/>
    <ds:schemaRef ds:uri="http://purl.org/dc/elements/1.1/"/>
    <ds:schemaRef ds:uri="f32142da-44b9-48c6-8c4d-4c081d5f1215"/>
    <ds:schemaRef ds:uri="http://schemas.microsoft.com/office/2006/documentManagement/types"/>
    <ds:schemaRef ds:uri="edd4181a-f783-4b4c-9d53-bb7a8f7244d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8270870-1070-4CCF-B65A-57A6A74875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Residualmix 2025</vt:lpstr>
      <vt:lpstr>Total leveransmix</vt:lpstr>
      <vt:lpstr>Produktion mix</vt:lpstr>
      <vt:lpstr>Consumption</vt:lpstr>
      <vt:lpstr>Final Effective Cancellations</vt:lpstr>
      <vt:lpstr>From_EAM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Tuchtefeld</dc:creator>
  <cp:keywords/>
  <dc:description/>
  <cp:lastModifiedBy>Alice Rådström Thörnblom</cp:lastModifiedBy>
  <cp:revision/>
  <dcterms:created xsi:type="dcterms:W3CDTF">2015-06-05T18:17:20Z</dcterms:created>
  <dcterms:modified xsi:type="dcterms:W3CDTF">2026-06-10T08:24:19Z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0x010100B658D396EDEC0C4592BACD4E2FFEC656</vt:lpwstr>
  </property>
  <property fmtid="{D5CDD505-2E9C-101B-9397-08002B2CF9AE}" pid="3" name="MediaServiceImageTags">
    <vt:lpwstr/>
  </property>
</Properties>
</file>