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xeltrial.sharepoint.com/sites/Consulting/Jaetut asiakirjat/Residual mix/2022/Results/"/>
    </mc:Choice>
  </mc:AlternateContent>
  <xr:revisionPtr revIDLastSave="468" documentId="8_{F7618999-EEF4-4906-9266-6386B9946038}" xr6:coauthVersionLast="47" xr6:coauthVersionMax="47" xr10:uidLastSave="{B54A3B6B-FDF7-474F-A046-EF77A10E3537}"/>
  <bookViews>
    <workbookView xWindow="-108" yWindow="-108" windowWidth="23256" windowHeight="12576" activeTab="1" xr2:uid="{1104BEFC-FBD8-4744-8CC2-4E6AF1CA7C42}"/>
  </bookViews>
  <sheets>
    <sheet name="Nordic Mix 2022 detailed" sheetId="1" r:id="rId1"/>
    <sheet name="Resul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3" l="1"/>
  <c r="F30" i="3"/>
  <c r="G30" i="3"/>
  <c r="D30" i="3"/>
  <c r="E22" i="3"/>
  <c r="F22" i="3"/>
  <c r="G22" i="3"/>
  <c r="D22" i="3"/>
  <c r="C36" i="3"/>
  <c r="C37" i="3"/>
  <c r="AT4" i="1"/>
  <c r="AT5" i="1"/>
  <c r="AT6" i="1"/>
  <c r="AT7" i="1"/>
  <c r="AT8" i="1"/>
  <c r="AT9" i="1"/>
  <c r="AT10" i="1"/>
  <c r="AT11" i="1"/>
  <c r="AT12" i="1"/>
  <c r="AT13" i="1"/>
  <c r="AT14" i="1"/>
  <c r="AT3" i="1"/>
  <c r="C19" i="3"/>
  <c r="C18" i="3"/>
</calcChain>
</file>

<file path=xl/sharedStrings.xml><?xml version="1.0" encoding="utf-8"?>
<sst xmlns="http://schemas.openxmlformats.org/spreadsheetml/2006/main" count="177" uniqueCount="129">
  <si>
    <t>Energy Source</t>
  </si>
  <si>
    <t>Import Corrected production TWh</t>
  </si>
  <si>
    <t>EECS expiry</t>
  </si>
  <si>
    <t>Other expiry</t>
  </si>
  <si>
    <t>EECS + NAT GO expiry TWh</t>
  </si>
  <si>
    <t>EECS issued</t>
  </si>
  <si>
    <t>NAT+ RTS issued (cert. based)</t>
  </si>
  <si>
    <t>Non-certificate based RTS cancellation as issued</t>
  </si>
  <si>
    <t>issued</t>
  </si>
  <si>
    <t>Preliminary domestic residual mix 0</t>
  </si>
  <si>
    <t>Correction 1 within domain</t>
  </si>
  <si>
    <t>Preliminary domestic residual mix 1</t>
  </si>
  <si>
    <t>Correction 2 within domain</t>
  </si>
  <si>
    <t>Preliminary domestic residual mix 2</t>
  </si>
  <si>
    <t>Export to external countries</t>
  </si>
  <si>
    <t>Preliminary domestic residual mix 3</t>
  </si>
  <si>
    <t>EECS canc (incl. EDC)</t>
  </si>
  <si>
    <t>Nat GO + other RTS tracking</t>
  </si>
  <si>
    <t>Cancellation + other RTS tracking [TWh]</t>
  </si>
  <si>
    <t>EECS EDC import</t>
  </si>
  <si>
    <t>Other EDC import</t>
  </si>
  <si>
    <t>EDC import TWh</t>
  </si>
  <si>
    <t>EECS EDC export</t>
  </si>
  <si>
    <t>Other EDC export</t>
  </si>
  <si>
    <t>EDC export TWh</t>
  </si>
  <si>
    <t>Final effective cancellation</t>
  </si>
  <si>
    <t>To EAM</t>
  </si>
  <si>
    <t>Preliminary dom. res. mix  3 negativity correction (from prel EAM)</t>
  </si>
  <si>
    <t>Preliminary dom. res mix 4 (not volume corrected)</t>
  </si>
  <si>
    <t>Dom. res. mix 5 after surplus export</t>
  </si>
  <si>
    <t>NM</t>
  </si>
  <si>
    <t>RE</t>
  </si>
  <si>
    <t>RU</t>
  </si>
  <si>
    <t>BI</t>
  </si>
  <si>
    <t>SO</t>
  </si>
  <si>
    <t>GE</t>
  </si>
  <si>
    <t>WI</t>
  </si>
  <si>
    <t>HY</t>
  </si>
  <si>
    <t>NU</t>
  </si>
  <si>
    <t>FO</t>
  </si>
  <si>
    <t>FU</t>
  </si>
  <si>
    <t>HC</t>
  </si>
  <si>
    <t>LI</t>
  </si>
  <si>
    <t>OI</t>
  </si>
  <si>
    <t>GA</t>
  </si>
  <si>
    <t>Deficit compensation from EAM</t>
  </si>
  <si>
    <t>From EAM sum</t>
  </si>
  <si>
    <t>Final RM [TWh]</t>
  </si>
  <si>
    <t>Final RM %</t>
  </si>
  <si>
    <t>Consumption</t>
  </si>
  <si>
    <t>dom res +</t>
  </si>
  <si>
    <t>dom res -</t>
  </si>
  <si>
    <t>Domestic res mix sum</t>
  </si>
  <si>
    <t>Cancelled attributes sum</t>
  </si>
  <si>
    <t>Untracked consumption</t>
  </si>
  <si>
    <t>Surplus/deficit of attributes</t>
  </si>
  <si>
    <t>SUDE+</t>
  </si>
  <si>
    <t>SUDE-</t>
  </si>
  <si>
    <t>Untracked consumption %</t>
  </si>
  <si>
    <t>CO2 of domestic residual mix [Mt]</t>
  </si>
  <si>
    <t>CO2 factor of domestic RM [t/MWh]</t>
  </si>
  <si>
    <t>Volume to EAM [TWh]</t>
  </si>
  <si>
    <t>CO2 to EAM [Mt]</t>
  </si>
  <si>
    <t>EAM CO2 content [t/MWh]</t>
  </si>
  <si>
    <t>Import of attributes from the EAM to cover deficit [TWh]</t>
  </si>
  <si>
    <t>Imported CO2 from EAM [Mt]</t>
  </si>
  <si>
    <t>Total CO2 in residual mix [Mt]</t>
  </si>
  <si>
    <t>Volume of residual mix</t>
  </si>
  <si>
    <t>Final CO2 factor of residual mix</t>
  </si>
  <si>
    <t>Imported rad waste [t]</t>
  </si>
  <si>
    <t>Rad waste in domestic residual mix [t]</t>
  </si>
  <si>
    <t>Volume of domestic residual mix before EAM import [TWh]</t>
  </si>
  <si>
    <t>Rad waste factor of domestic RM [t/TWh]</t>
  </si>
  <si>
    <t>Rad waste to EAM [t]</t>
  </si>
  <si>
    <t>EAM rad waste content [t/TWh]</t>
  </si>
  <si>
    <t>Imported rad waste from EAM [t]</t>
  </si>
  <si>
    <t>Total rad waste in residual mix [t]</t>
  </si>
  <si>
    <t>Volume of residual mix [TWh]</t>
  </si>
  <si>
    <t>Final rad waste factor of residual mix [t/TWh]</t>
  </si>
  <si>
    <t>Rad waste of Production mix [t]</t>
  </si>
  <si>
    <t>Rad waste factor of Production mix</t>
  </si>
  <si>
    <t>NU cancellation [TWh]</t>
  </si>
  <si>
    <t>Rad waste of Supplier mix [t]</t>
  </si>
  <si>
    <t>rad waste factor of supplier mix</t>
  </si>
  <si>
    <t xml:space="preserve">CO2 factor of production mix [t/TWh] [g/KWh] </t>
  </si>
  <si>
    <t>Final cancellations [TWh]</t>
  </si>
  <si>
    <t>CO2 of cancellations [Mt]</t>
  </si>
  <si>
    <t>domestic CO2 [Mt]</t>
  </si>
  <si>
    <t>CO2 content of residual mix [Mt]</t>
  </si>
  <si>
    <t>CO2 of supplier mix [Mt]</t>
  </si>
  <si>
    <t>Volume of supplier mix [TWh]</t>
  </si>
  <si>
    <t xml:space="preserve">CO2 factor of supplier mix [t/TWh] [g/KWh] </t>
  </si>
  <si>
    <t>Final Residual Mix</t>
  </si>
  <si>
    <t>Nordic</t>
  </si>
  <si>
    <t>DK</t>
  </si>
  <si>
    <t>FI</t>
  </si>
  <si>
    <t>NO</t>
  </si>
  <si>
    <t>SE</t>
  </si>
  <si>
    <t>Renewables</t>
  </si>
  <si>
    <t>Nuclear</t>
  </si>
  <si>
    <t>Fossil</t>
  </si>
  <si>
    <t>gCO2/kWh</t>
  </si>
  <si>
    <t>mgRW/kWh</t>
  </si>
  <si>
    <t>Total supplier Mix %</t>
  </si>
  <si>
    <t>gCO2 per kWh in TSM</t>
  </si>
  <si>
    <t>mgRW per kWh in TSM</t>
  </si>
  <si>
    <t>CO2 factors</t>
  </si>
  <si>
    <t>RW factors</t>
  </si>
  <si>
    <t>Supplier mix [TWh]</t>
  </si>
  <si>
    <t>Supplier mix [%]</t>
  </si>
  <si>
    <t>Residual mixes</t>
  </si>
  <si>
    <t>RE Total</t>
  </si>
  <si>
    <t xml:space="preserve">RE unspecified </t>
  </si>
  <si>
    <t>RE biomass</t>
  </si>
  <si>
    <t xml:space="preserve">RE solar </t>
  </si>
  <si>
    <t xml:space="preserve">RE geothermal </t>
  </si>
  <si>
    <t xml:space="preserve">RE wind </t>
  </si>
  <si>
    <t xml:space="preserve">RE hydro </t>
  </si>
  <si>
    <t xml:space="preserve">Nuclear </t>
  </si>
  <si>
    <t>FO Total</t>
  </si>
  <si>
    <t xml:space="preserve">FO unspecified </t>
  </si>
  <si>
    <t xml:space="preserve">FO hard coal </t>
  </si>
  <si>
    <t xml:space="preserve">FO lignite </t>
  </si>
  <si>
    <t xml:space="preserve">FO oil </t>
  </si>
  <si>
    <t xml:space="preserve">FO gas </t>
  </si>
  <si>
    <t>Untracked %</t>
  </si>
  <si>
    <t>Country</t>
  </si>
  <si>
    <t>CO2 (gCO2/kWh) in RM</t>
  </si>
  <si>
    <t>Rad waste (mg/kWh) in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</si>
</sst>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0" fillId="3" borderId="0" xfId="0" quotePrefix="1" applyFill="1"/>
    <xf numFmtId="1" fontId="1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/>
    <xf numFmtId="0" fontId="4" fillId="3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 wrapText="1"/>
    </xf>
    <xf numFmtId="0" fontId="1" fillId="0" borderId="3" xfId="0" applyFont="1" applyBorder="1"/>
    <xf numFmtId="0" fontId="0" fillId="0" borderId="3" xfId="0" applyBorder="1"/>
    <xf numFmtId="0" fontId="6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wrapText="1"/>
    </xf>
    <xf numFmtId="0" fontId="8" fillId="4" borderId="0" xfId="0" applyFont="1" applyFill="1"/>
    <xf numFmtId="0" fontId="9" fillId="5" borderId="0" xfId="0" quotePrefix="1" applyFont="1" applyFill="1"/>
    <xf numFmtId="0" fontId="9" fillId="0" borderId="0" xfId="0" quotePrefix="1" applyFont="1"/>
    <xf numFmtId="10" fontId="0" fillId="0" borderId="0" xfId="1" applyNumberFormat="1" applyFon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Nordic Residual Mix vs. National Mixes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Results!$B$4</c:f>
              <c:strCache>
                <c:ptCount val="1"/>
                <c:pt idx="0">
                  <c:v>RE unspecified 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Results!$C$4:$G$4</c:f>
              <c:numCache>
                <c:formatCode>0.00%</c:formatCode>
                <c:ptCount val="5"/>
                <c:pt idx="0">
                  <c:v>2.4728602481456568E-5</c:v>
                </c:pt>
                <c:pt idx="1">
                  <c:v>1.8400055744033203E-5</c:v>
                </c:pt>
                <c:pt idx="2">
                  <c:v>2.0844675791181108E-5</c:v>
                </c:pt>
                <c:pt idx="3">
                  <c:v>3.0758776689296529E-5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C-4648-8461-981C50FE7895}"/>
            </c:ext>
          </c:extLst>
        </c:ser>
        <c:ser>
          <c:idx val="2"/>
          <c:order val="2"/>
          <c:tx>
            <c:strRef>
              <c:f>Results!$B$5</c:f>
              <c:strCache>
                <c:ptCount val="1"/>
                <c:pt idx="0">
                  <c:v>RE biomass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Results!$C$5:$G$5</c:f>
              <c:numCache>
                <c:formatCode>0.00%</c:formatCode>
                <c:ptCount val="5"/>
                <c:pt idx="0">
                  <c:v>2.4103938243905051E-2</c:v>
                </c:pt>
                <c:pt idx="1">
                  <c:v>6.7211333689650996E-3</c:v>
                </c:pt>
                <c:pt idx="2">
                  <c:v>4.4175904466291577E-2</c:v>
                </c:pt>
                <c:pt idx="3">
                  <c:v>1.2801164202372539E-2</c:v>
                </c:pt>
                <c:pt idx="4">
                  <c:v>8.1316490795263791E-2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C-4648-8461-981C50FE7895}"/>
            </c:ext>
          </c:extLst>
        </c:ser>
        <c:ser>
          <c:idx val="3"/>
          <c:order val="3"/>
          <c:tx>
            <c:strRef>
              <c:f>Results!$B$6</c:f>
              <c:strCache>
                <c:ptCount val="1"/>
                <c:pt idx="0">
                  <c:v>RE solar </c:v>
                </c:pt>
              </c:strCache>
            </c:strRef>
          </c:tx>
          <c:spPr>
            <a:solidFill>
              <a:srgbClr val="00B060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Results!$C$6:$G$6</c:f>
              <c:numCache>
                <c:formatCode>0.00%</c:formatCode>
                <c:ptCount val="5"/>
                <c:pt idx="0">
                  <c:v>4.2020781267121478E-2</c:v>
                </c:pt>
                <c:pt idx="1">
                  <c:v>3.798114980344288E-2</c:v>
                </c:pt>
                <c:pt idx="2">
                  <c:v>3.3457625778661008E-2</c:v>
                </c:pt>
                <c:pt idx="3">
                  <c:v>3.8859086795799823E-2</c:v>
                </c:pt>
                <c:pt idx="4">
                  <c:v>6.2854499723796808E-2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C-4648-8461-981C50FE7895}"/>
            </c:ext>
          </c:extLst>
        </c:ser>
        <c:ser>
          <c:idx val="4"/>
          <c:order val="4"/>
          <c:tx>
            <c:strRef>
              <c:f>Results!$B$7</c:f>
              <c:strCache>
                <c:ptCount val="1"/>
                <c:pt idx="0">
                  <c:v>RE geothermal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Results!$C$7:$G$7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C-4648-8461-981C50FE7895}"/>
            </c:ext>
          </c:extLst>
        </c:ser>
        <c:ser>
          <c:idx val="5"/>
          <c:order val="5"/>
          <c:tx>
            <c:strRef>
              <c:f>Results!$B$8</c:f>
              <c:strCache>
                <c:ptCount val="1"/>
                <c:pt idx="0">
                  <c:v>RE wind </c:v>
                </c:pt>
              </c:strCache>
            </c:strRef>
          </c:tx>
          <c:spPr>
            <a:solidFill>
              <a:srgbClr val="ABDB77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Results!$C$8:$G$8</c:f>
              <c:numCache>
                <c:formatCode>0.00%</c:formatCode>
                <c:ptCount val="5"/>
                <c:pt idx="0">
                  <c:v>2.4039297456019772E-2</c:v>
                </c:pt>
                <c:pt idx="1">
                  <c:v>9.3162488300222238E-2</c:v>
                </c:pt>
                <c:pt idx="2">
                  <c:v>9.69231179082055E-3</c:v>
                </c:pt>
                <c:pt idx="3">
                  <c:v>1.9649811660204474E-2</c:v>
                </c:pt>
                <c:pt idx="4">
                  <c:v>1.6493820241463671E-2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C-4648-8461-981C50FE7895}"/>
            </c:ext>
          </c:extLst>
        </c:ser>
        <c:ser>
          <c:idx val="6"/>
          <c:order val="6"/>
          <c:tx>
            <c:strRef>
              <c:f>Results!$B$9</c:f>
              <c:strCache>
                <c:ptCount val="1"/>
                <c:pt idx="0">
                  <c:v>RE hydro 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Results!$C$9:$G$9</c:f>
              <c:numCache>
                <c:formatCode>0.00%</c:formatCode>
                <c:ptCount val="5"/>
                <c:pt idx="0">
                  <c:v>4.6480498779006771E-2</c:v>
                </c:pt>
                <c:pt idx="1">
                  <c:v>2.4777974177531178E-2</c:v>
                </c:pt>
                <c:pt idx="2">
                  <c:v>2.9582807601271802E-2</c:v>
                </c:pt>
                <c:pt idx="3">
                  <c:v>6.6833693942270442E-2</c:v>
                </c:pt>
                <c:pt idx="4">
                  <c:v>3.821894034758605E-2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DC-4648-8461-981C50FE7895}"/>
            </c:ext>
          </c:extLst>
        </c:ser>
        <c:ser>
          <c:idx val="7"/>
          <c:order val="7"/>
          <c:tx>
            <c:strRef>
              <c:f>Results!$B$10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rgbClr val="FC6C6C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Results!$C$10:$G$10</c:f>
              <c:numCache>
                <c:formatCode>0.00%</c:formatCode>
                <c:ptCount val="5"/>
                <c:pt idx="0">
                  <c:v>0.22390087778167495</c:v>
                </c:pt>
                <c:pt idx="1">
                  <c:v>9.439786336926495E-2</c:v>
                </c:pt>
                <c:pt idx="2">
                  <c:v>0.18192510096290868</c:v>
                </c:pt>
                <c:pt idx="3">
                  <c:v>0.15780190393301824</c:v>
                </c:pt>
                <c:pt idx="4">
                  <c:v>0.73028743408966168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DC-4648-8461-981C50FE7895}"/>
            </c:ext>
          </c:extLst>
        </c:ser>
        <c:ser>
          <c:idx val="9"/>
          <c:order val="9"/>
          <c:tx>
            <c:strRef>
              <c:f>Results!$B$12</c:f>
              <c:strCache>
                <c:ptCount val="1"/>
                <c:pt idx="0">
                  <c:v>FO unspecified 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Results!$C$12:$G$12</c:f>
              <c:numCache>
                <c:formatCode>0.00%</c:formatCode>
                <c:ptCount val="5"/>
                <c:pt idx="0">
                  <c:v>4.9998567288213509E-2</c:v>
                </c:pt>
                <c:pt idx="1">
                  <c:v>5.6923614465462215E-2</c:v>
                </c:pt>
                <c:pt idx="2">
                  <c:v>4.2629337536584745E-2</c:v>
                </c:pt>
                <c:pt idx="3">
                  <c:v>5.2537591778939602E-2</c:v>
                </c:pt>
                <c:pt idx="4">
                  <c:v>4.7691301105504146E-2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DC-4648-8461-981C50FE7895}"/>
            </c:ext>
          </c:extLst>
        </c:ser>
        <c:ser>
          <c:idx val="10"/>
          <c:order val="10"/>
          <c:tx>
            <c:strRef>
              <c:f>Results!$B$13</c:f>
              <c:strCache>
                <c:ptCount val="1"/>
                <c:pt idx="0">
                  <c:v>FO hard coal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Results!$C$13:$G$13</c:f>
              <c:numCache>
                <c:formatCode>0.00%</c:formatCode>
                <c:ptCount val="5"/>
                <c:pt idx="0">
                  <c:v>0.33432195371021595</c:v>
                </c:pt>
                <c:pt idx="1">
                  <c:v>0.44447518838268169</c:v>
                </c:pt>
                <c:pt idx="2">
                  <c:v>0.38919216477567792</c:v>
                </c:pt>
                <c:pt idx="3">
                  <c:v>0.35268801362484603</c:v>
                </c:pt>
                <c:pt idx="4">
                  <c:v>4.5161789287510677E-4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DC-4648-8461-981C50FE7895}"/>
            </c:ext>
          </c:extLst>
        </c:ser>
        <c:ser>
          <c:idx val="11"/>
          <c:order val="11"/>
          <c:tx>
            <c:strRef>
              <c:f>Results!$B$14</c:f>
              <c:strCache>
                <c:ptCount val="1"/>
                <c:pt idx="0">
                  <c:v>FO lignite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Results!$C$14:$G$14</c:f>
              <c:numCache>
                <c:formatCode>0.00%</c:formatCode>
                <c:ptCount val="5"/>
                <c:pt idx="0">
                  <c:v>8.2996833996886463E-4</c:v>
                </c:pt>
                <c:pt idx="1">
                  <c:v>5.4214845207056338E-4</c:v>
                </c:pt>
                <c:pt idx="2">
                  <c:v>6.141779607252688E-4</c:v>
                </c:pt>
                <c:pt idx="3">
                  <c:v>9.0629199181061729E-4</c:v>
                </c:pt>
                <c:pt idx="4">
                  <c:v>8.6522461309989198E-4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DC-4648-8461-981C50FE7895}"/>
            </c:ext>
          </c:extLst>
        </c:ser>
        <c:ser>
          <c:idx val="12"/>
          <c:order val="12"/>
          <c:tx>
            <c:strRef>
              <c:f>Results!$B$15</c:f>
              <c:strCache>
                <c:ptCount val="1"/>
                <c:pt idx="0">
                  <c:v>FO oil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Results!$C$15:$G$15</c:f>
              <c:numCache>
                <c:formatCode>0.00%</c:formatCode>
                <c:ptCount val="5"/>
                <c:pt idx="0">
                  <c:v>1.5577396372222631E-2</c:v>
                </c:pt>
                <c:pt idx="1">
                  <c:v>1.8369686977077342E-2</c:v>
                </c:pt>
                <c:pt idx="2">
                  <c:v>1.3918192275408137E-2</c:v>
                </c:pt>
                <c:pt idx="3">
                  <c:v>1.5157524496997071E-2</c:v>
                </c:pt>
                <c:pt idx="4">
                  <c:v>1.4677581518440969E-2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DC-4648-8461-981C50FE7895}"/>
            </c:ext>
          </c:extLst>
        </c:ser>
        <c:ser>
          <c:idx val="13"/>
          <c:order val="13"/>
          <c:tx>
            <c:strRef>
              <c:f>Results!$B$16</c:f>
              <c:strCache>
                <c:ptCount val="1"/>
                <c:pt idx="0">
                  <c:v>FO gas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Results!$C$16:$G$16</c:f>
              <c:numCache>
                <c:formatCode>0.00%</c:formatCode>
                <c:ptCount val="5"/>
                <c:pt idx="0">
                  <c:v>0.23870199215916954</c:v>
                </c:pt>
                <c:pt idx="1">
                  <c:v>0.22263035264753783</c:v>
                </c:pt>
                <c:pt idx="2">
                  <c:v>0.2547915321758592</c:v>
                </c:pt>
                <c:pt idx="3">
                  <c:v>0.28273415879705188</c:v>
                </c:pt>
                <c:pt idx="4">
                  <c:v>7.1430896723079377E-3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DC-4648-8461-981C50FE7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7285104"/>
        <c:axId val="1807279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Results!$B$3</c15:sqref>
                        </c15:formulaRef>
                      </c:ext>
                    </c:extLst>
                    <c:strCache>
                      <c:ptCount val="1"/>
                      <c:pt idx="0">
                        <c:v>RE 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Results!$C$3:$G$3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0.1366692443485345</c:v>
                      </c:pt>
                      <c:pt idx="1">
                        <c:v>0.16266114570590545</c:v>
                      </c:pt>
                      <c:pt idx="2">
                        <c:v>0.11692949431283611</c:v>
                      </c:pt>
                      <c:pt idx="3">
                        <c:v>0.13817451537733658</c:v>
                      </c:pt>
                      <c:pt idx="4">
                        <c:v>0.19888375110811032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3BDC-4648-8461-981C50FE789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Results!$B$11</c15:sqref>
                        </c15:formulaRef>
                      </c:ext>
                    </c:extLst>
                    <c:strCache>
                      <c:ptCount val="1"/>
                      <c:pt idx="0">
                        <c:v>FO Total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Results!$C$11:$G$11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0.63942987786979044</c:v>
                      </c:pt>
                      <c:pt idx="1">
                        <c:v>0.74294099092482957</c:v>
                      </c:pt>
                      <c:pt idx="2">
                        <c:v>0.70114540472425535</c:v>
                      </c:pt>
                      <c:pt idx="3">
                        <c:v>0.70402358068964521</c:v>
                      </c:pt>
                      <c:pt idx="4">
                        <c:v>7.0828814802228052E-2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BDC-4648-8461-981C50FE7895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14"/>
          <c:order val="14"/>
          <c:tx>
            <c:strRef>
              <c:f>Results!$B$17</c:f>
              <c:strCache>
                <c:ptCount val="1"/>
                <c:pt idx="0">
                  <c:v>Untracked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xVal>
          <c:yVal>
            <c:numRef>
              <c:f>Results!$C$17:$G$17</c:f>
              <c:numCache>
                <c:formatCode>0.00%</c:formatCode>
                <c:ptCount val="5"/>
                <c:pt idx="0">
                  <c:v>0.51282698227988444</c:v>
                </c:pt>
                <c:pt idx="1">
                  <c:v>0.59520470011161308</c:v>
                </c:pt>
                <c:pt idx="2">
                  <c:v>0.50691766996857446</c:v>
                </c:pt>
                <c:pt idx="3">
                  <c:v>0.81350849983943097</c:v>
                </c:pt>
                <c:pt idx="4">
                  <c:v>0.15388013484543994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BDC-4648-8461-981C50FE7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85104"/>
        <c:axId val="1807279120"/>
      </c:scatterChart>
      <c:catAx>
        <c:axId val="180728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79120"/>
        <c:crosses val="autoZero"/>
        <c:auto val="1"/>
        <c:lblAlgn val="ctr"/>
        <c:lblOffset val="100"/>
        <c:noMultiLvlLbl val="0"/>
      </c:catAx>
      <c:valAx>
        <c:axId val="1807279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8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i-FI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Environmental indicators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Results!$B$18</c:f>
              <c:strCache>
                <c:ptCount val="1"/>
                <c:pt idx="0">
                  <c:v>CO2 (gCO2/kWh) in RM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Results!$C$18:$G$18</c:f>
              <c:numCache>
                <c:formatCode>0.00</c:formatCode>
                <c:ptCount val="5"/>
                <c:pt idx="0">
                  <c:v>467.62491211364977</c:v>
                </c:pt>
                <c:pt idx="1">
                  <c:v>557.39504024062251</c:v>
                </c:pt>
                <c:pt idx="2">
                  <c:v>520.76925322874558</c:v>
                </c:pt>
                <c:pt idx="3">
                  <c:v>502.30604130081514</c:v>
                </c:pt>
                <c:pt idx="4">
                  <c:v>38.951623098352023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B-4ED2-A1E2-F95CECB9648E}"/>
            </c:ext>
          </c:extLst>
        </c:ser>
        <c:ser>
          <c:idx val="2"/>
          <c:order val="2"/>
          <c:tx>
            <c:strRef>
              <c:f>Results!$B$36</c:f>
              <c:strCache>
                <c:ptCount val="1"/>
                <c:pt idx="0">
                  <c:v>gCO2 per kWh in TSM</c:v>
                </c:pt>
              </c:strCache>
            </c:strRef>
          </c:tx>
          <c:invertIfNegative val="0"/>
          <c:val>
            <c:numRef>
              <c:f>Results!$C$36:$G$36</c:f>
              <c:numCache>
                <c:formatCode>0.00</c:formatCode>
                <c:ptCount val="5"/>
                <c:pt idx="0">
                  <c:v>240.06457373968044</c:v>
                </c:pt>
                <c:pt idx="1">
                  <c:v>331.76414777012019</c:v>
                </c:pt>
                <c:pt idx="2">
                  <c:v>263.98713643799027</c:v>
                </c:pt>
                <c:pt idx="3">
                  <c:v>408.6302341189093</c:v>
                </c:pt>
                <c:pt idx="4">
                  <c:v>6.6225876939923678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B-4ED2-A1E2-F95CECB9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300880"/>
        <c:axId val="1807300336"/>
      </c:barChart>
      <c:lineChart>
        <c:grouping val="standard"/>
        <c:varyColors val="0"/>
        <c:ser>
          <c:idx val="1"/>
          <c:order val="1"/>
          <c:tx>
            <c:strRef>
              <c:f>Results!$B$19</c:f>
              <c:strCache>
                <c:ptCount val="1"/>
                <c:pt idx="0">
                  <c:v>Rad waste (mg/kWh) in 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Results!$C$19:$G$19</c:f>
              <c:numCache>
                <c:formatCode>0.00</c:formatCode>
                <c:ptCount val="5"/>
                <c:pt idx="0">
                  <c:v>0.75893419981577748</c:v>
                </c:pt>
                <c:pt idx="1">
                  <c:v>0.35196432417072604</c:v>
                </c:pt>
                <c:pt idx="2">
                  <c:v>0.63575669790695222</c:v>
                </c:pt>
                <c:pt idx="3">
                  <c:v>0.58836751850372471</c:v>
                </c:pt>
                <c:pt idx="4">
                  <c:v>1.9717760720420872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B-4ED2-A1E2-F95CECB9648E}"/>
            </c:ext>
          </c:extLst>
        </c:ser>
        <c:ser>
          <c:idx val="3"/>
          <c:order val="3"/>
          <c:tx>
            <c:strRef>
              <c:f>Results!$B$37</c:f>
              <c:strCache>
                <c:ptCount val="1"/>
                <c:pt idx="0">
                  <c:v>mgRW per kWh in TSM</c:v>
                </c:pt>
              </c:strCache>
            </c:strRef>
          </c:tx>
          <c:marker>
            <c:symbol val="none"/>
          </c:marker>
          <c:val>
            <c:numRef>
              <c:f>Results!$C$37:$G$37</c:f>
              <c:numCache>
                <c:formatCode>0.00</c:formatCode>
                <c:ptCount val="5"/>
                <c:pt idx="0">
                  <c:v>0.73761120389753276</c:v>
                </c:pt>
                <c:pt idx="1">
                  <c:v>0.21252174217868888</c:v>
                </c:pt>
                <c:pt idx="2">
                  <c:v>0.94747575345242985</c:v>
                </c:pt>
                <c:pt idx="3">
                  <c:v>0.48479879145506344</c:v>
                </c:pt>
                <c:pt idx="4">
                  <c:v>0.90057672474603245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B-4ED2-A1E2-F95CECB9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286736"/>
        <c:axId val="1807279664"/>
      </c:lineChart>
      <c:catAx>
        <c:axId val="18073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300336"/>
        <c:crosses val="autoZero"/>
        <c:auto val="1"/>
        <c:lblAlgn val="ctr"/>
        <c:lblOffset val="100"/>
        <c:noMultiLvlLbl val="0"/>
      </c:catAx>
      <c:valAx>
        <c:axId val="18073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gCO2</a:t>
                </a:r>
                <a:r>
                  <a:rPr lang="fi-FI" baseline="0"/>
                  <a:t> / kWh</a:t>
                </a:r>
                <a:endParaRPr lang="fi-F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300880"/>
        <c:crosses val="autoZero"/>
        <c:crossBetween val="between"/>
      </c:valAx>
      <c:valAx>
        <c:axId val="18072796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mgRW / kWh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07286736"/>
        <c:crosses val="max"/>
        <c:crossBetween val="between"/>
      </c:valAx>
      <c:catAx>
        <c:axId val="180728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7279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Nordic Residual Mix vs. National Mixes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RE Total</c:v>
                </c:pt>
              </c:strCache>
              <c:extLst xmlns:c15="http://schemas.microsoft.com/office/drawing/2012/chart"/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  <c:extLst xmlns:c15="http://schemas.microsoft.com/office/drawing/2012/chart"/>
            </c:strRef>
          </c:cat>
          <c:val>
            <c:numRef>
              <c:f>Results!$C$3:$G$3</c:f>
              <c:numCache>
                <c:formatCode>0.00%</c:formatCode>
                <c:ptCount val="5"/>
                <c:pt idx="0">
                  <c:v>0.1366692443485345</c:v>
                </c:pt>
                <c:pt idx="1">
                  <c:v>0.16266114570590545</c:v>
                </c:pt>
                <c:pt idx="2">
                  <c:v>0.11692949431283611</c:v>
                </c:pt>
                <c:pt idx="3">
                  <c:v>0.13817451537733658</c:v>
                </c:pt>
                <c:pt idx="4">
                  <c:v>0.19888375110811032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B961-455A-A0FA-2C20C64FC165}"/>
            </c:ext>
          </c:extLst>
        </c:ser>
        <c:ser>
          <c:idx val="7"/>
          <c:order val="7"/>
          <c:tx>
            <c:strRef>
              <c:f>Results!$B$10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rgbClr val="FC6C6C"/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cat>
          <c:val>
            <c:numRef>
              <c:f>Results!$C$10:$G$10</c:f>
              <c:numCache>
                <c:formatCode>0.00%</c:formatCode>
                <c:ptCount val="5"/>
                <c:pt idx="0">
                  <c:v>0.22390087778167495</c:v>
                </c:pt>
                <c:pt idx="1">
                  <c:v>9.439786336926495E-2</c:v>
                </c:pt>
                <c:pt idx="2">
                  <c:v>0.18192510096290868</c:v>
                </c:pt>
                <c:pt idx="3">
                  <c:v>0.15780190393301824</c:v>
                </c:pt>
                <c:pt idx="4">
                  <c:v>0.73028743408966168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61-455A-A0FA-2C20C64FC165}"/>
            </c:ext>
          </c:extLst>
        </c:ser>
        <c:ser>
          <c:idx val="8"/>
          <c:order val="8"/>
          <c:tx>
            <c:strRef>
              <c:f>Results!$B$11</c:f>
              <c:strCache>
                <c:ptCount val="1"/>
                <c:pt idx="0">
                  <c:v>FO Total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  <c:extLst xmlns:c15="http://schemas.microsoft.com/office/drawing/2012/chart"/>
            </c:strRef>
          </c:cat>
          <c:val>
            <c:numRef>
              <c:f>Results!$C$11:$G$11</c:f>
              <c:numCache>
                <c:formatCode>0.00%</c:formatCode>
                <c:ptCount val="5"/>
                <c:pt idx="0">
                  <c:v>0.63942987786979044</c:v>
                </c:pt>
                <c:pt idx="1">
                  <c:v>0.74294099092482957</c:v>
                </c:pt>
                <c:pt idx="2">
                  <c:v>0.70114540472425535</c:v>
                </c:pt>
                <c:pt idx="3">
                  <c:v>0.70402358068964521</c:v>
                </c:pt>
                <c:pt idx="4">
                  <c:v>7.0828814802228052E-2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B961-455A-A0FA-2C20C64FC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7285104"/>
        <c:axId val="1807279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Results!$B$4</c15:sqref>
                        </c15:formulaRef>
                      </c:ext>
                    </c:extLst>
                    <c:strCache>
                      <c:ptCount val="1"/>
                      <c:pt idx="0">
                        <c:v>RE unspecified 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Results!$C$4:$G$4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2.4728602481456568E-5</c:v>
                      </c:pt>
                      <c:pt idx="1">
                        <c:v>1.8400055744033203E-5</c:v>
                      </c:pt>
                      <c:pt idx="2">
                        <c:v>2.0844675791181108E-5</c:v>
                      </c:pt>
                      <c:pt idx="3">
                        <c:v>3.0758776689296529E-5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61-455A-A0FA-2C20C64FC1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Results!$B$5</c15:sqref>
                        </c15:formulaRef>
                      </c:ext>
                    </c:extLst>
                    <c:strCache>
                      <c:ptCount val="1"/>
                      <c:pt idx="0">
                        <c:v>RE biomass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Results!$C$5:$G$5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2.4103938243905051E-2</c:v>
                      </c:pt>
                      <c:pt idx="1">
                        <c:v>6.7211333689650996E-3</c:v>
                      </c:pt>
                      <c:pt idx="2">
                        <c:v>4.4175904466291577E-2</c:v>
                      </c:pt>
                      <c:pt idx="3">
                        <c:v>1.2801164202372539E-2</c:v>
                      </c:pt>
                      <c:pt idx="4">
                        <c:v>8.1316490795263791E-2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961-455A-A0FA-2C20C64FC16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Results!$B$6</c15:sqref>
                        </c15:formulaRef>
                      </c:ext>
                    </c:extLst>
                    <c:strCache>
                      <c:ptCount val="1"/>
                      <c:pt idx="0">
                        <c:v>RE solar </c:v>
                      </c:pt>
                    </c:strCache>
                  </c:strRef>
                </c:tx>
                <c:spPr>
                  <a:solidFill>
                    <a:srgbClr val="00B06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Results!$C$6:$G$6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4.2020781267121478E-2</c:v>
                      </c:pt>
                      <c:pt idx="1">
                        <c:v>3.798114980344288E-2</c:v>
                      </c:pt>
                      <c:pt idx="2">
                        <c:v>3.3457625778661008E-2</c:v>
                      </c:pt>
                      <c:pt idx="3">
                        <c:v>3.8859086795799823E-2</c:v>
                      </c:pt>
                      <c:pt idx="4">
                        <c:v>6.2854499723796808E-2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961-455A-A0FA-2C20C64FC1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Results!$B$7</c15:sqref>
                        </c15:formulaRef>
                      </c:ext>
                    </c:extLst>
                    <c:strCache>
                      <c:ptCount val="1"/>
                      <c:pt idx="0">
                        <c:v>RE geothermal 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Results!$C$7:$G$7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961-455A-A0FA-2C20C64FC16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Results!$B$8</c15:sqref>
                        </c15:formulaRef>
                      </c:ext>
                    </c:extLst>
                    <c:strCache>
                      <c:ptCount val="1"/>
                      <c:pt idx="0">
                        <c:v>RE wind </c:v>
                      </c:pt>
                    </c:strCache>
                  </c:strRef>
                </c:tx>
                <c:spPr>
                  <a:solidFill>
                    <a:srgbClr val="ABDB7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Results!$C$8:$G$8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2.4039297456019772E-2</c:v>
                      </c:pt>
                      <c:pt idx="1">
                        <c:v>9.3162488300222238E-2</c:v>
                      </c:pt>
                      <c:pt idx="2">
                        <c:v>9.69231179082055E-3</c:v>
                      </c:pt>
                      <c:pt idx="3">
                        <c:v>1.9649811660204474E-2</c:v>
                      </c:pt>
                      <c:pt idx="4">
                        <c:v>1.6493820241463671E-2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961-455A-A0FA-2C20C64FC16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Results!$B$9</c15:sqref>
                        </c15:formulaRef>
                      </c:ext>
                    </c:extLst>
                    <c:strCache>
                      <c:ptCount val="1"/>
                      <c:pt idx="0">
                        <c:v>RE hydro </c:v>
                      </c:pt>
                    </c:strCache>
                  </c:strRef>
                </c:tx>
                <c:spPr>
                  <a:solidFill>
                    <a:schemeClr val="accent6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Results!$C$9:$G$9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4.6480498779006771E-2</c:v>
                      </c:pt>
                      <c:pt idx="1">
                        <c:v>2.4777974177531178E-2</c:v>
                      </c:pt>
                      <c:pt idx="2">
                        <c:v>2.9582807601271802E-2</c:v>
                      </c:pt>
                      <c:pt idx="3">
                        <c:v>6.6833693942270442E-2</c:v>
                      </c:pt>
                      <c:pt idx="4">
                        <c:v>3.821894034758605E-2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961-455A-A0FA-2C20C64FC16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Results!$B$12</c15:sqref>
                        </c15:formulaRef>
                      </c:ext>
                    </c:extLst>
                    <c:strCache>
                      <c:ptCount val="1"/>
                      <c:pt idx="0">
                        <c:v>FO unspecified 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Results!$C$12:$G$12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4.9998567288213509E-2</c:v>
                      </c:pt>
                      <c:pt idx="1">
                        <c:v>5.6923614465462215E-2</c:v>
                      </c:pt>
                      <c:pt idx="2">
                        <c:v>4.2629337536584745E-2</c:v>
                      </c:pt>
                      <c:pt idx="3">
                        <c:v>5.2537591778939602E-2</c:v>
                      </c:pt>
                      <c:pt idx="4">
                        <c:v>4.7691301105504146E-2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961-455A-A0FA-2C20C64FC16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Results!$B$13</c15:sqref>
                        </c15:formulaRef>
                      </c:ext>
                    </c:extLst>
                    <c:strCache>
                      <c:ptCount val="1"/>
                      <c:pt idx="0">
                        <c:v>FO hard coal </c:v>
                      </c:pt>
                    </c:strCache>
                  </c:strRef>
                </c:tx>
                <c:spPr>
                  <a:solidFill>
                    <a:schemeClr val="tx1">
                      <a:lumMod val="75000"/>
                      <a:lumOff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Results!$C$13:$G$13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0.33432195371021595</c:v>
                      </c:pt>
                      <c:pt idx="1">
                        <c:v>0.44447518838268169</c:v>
                      </c:pt>
                      <c:pt idx="2">
                        <c:v>0.38919216477567792</c:v>
                      </c:pt>
                      <c:pt idx="3">
                        <c:v>0.35268801362484603</c:v>
                      </c:pt>
                      <c:pt idx="4">
                        <c:v>4.5161789287510677E-4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961-455A-A0FA-2C20C64FC16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Results!$B$14</c15:sqref>
                        </c15:formulaRef>
                      </c:ext>
                    </c:extLst>
                    <c:strCache>
                      <c:ptCount val="1"/>
                      <c:pt idx="0">
                        <c:v>FO lignite </c:v>
                      </c:pt>
                    </c:strCache>
                  </c:strRef>
                </c:tx>
                <c:spPr>
                  <a:solidFill>
                    <a:schemeClr val="tx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Results!$C$14:$G$14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8.2996833996886463E-4</c:v>
                      </c:pt>
                      <c:pt idx="1">
                        <c:v>5.4214845207056338E-4</c:v>
                      </c:pt>
                      <c:pt idx="2">
                        <c:v>6.141779607252688E-4</c:v>
                      </c:pt>
                      <c:pt idx="3">
                        <c:v>9.0629199181061729E-4</c:v>
                      </c:pt>
                      <c:pt idx="4">
                        <c:v>8.6522461309989198E-4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961-455A-A0FA-2C20C64FC16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Results!$B$15</c15:sqref>
                        </c15:formulaRef>
                      </c:ext>
                    </c:extLst>
                    <c:strCache>
                      <c:ptCount val="1"/>
                      <c:pt idx="0">
                        <c:v>FO oil </c:v>
                      </c:pt>
                    </c:strCache>
                  </c:strRef>
                </c:tx>
                <c:spPr>
                  <a:solidFill>
                    <a:schemeClr val="bg1">
                      <a:lumMod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Results!$C$15:$G$15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1.5577396372222631E-2</c:v>
                      </c:pt>
                      <c:pt idx="1">
                        <c:v>1.8369686977077342E-2</c:v>
                      </c:pt>
                      <c:pt idx="2">
                        <c:v>1.3918192275408137E-2</c:v>
                      </c:pt>
                      <c:pt idx="3">
                        <c:v>1.5157524496997071E-2</c:v>
                      </c:pt>
                      <c:pt idx="4">
                        <c:v>1.4677581518440969E-2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B961-455A-A0FA-2C20C64FC165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Results!$B$16</c15:sqref>
                        </c15:formulaRef>
                      </c:ext>
                    </c:extLst>
                    <c:strCache>
                      <c:ptCount val="1"/>
                      <c:pt idx="0">
                        <c:v>FO gas </c:v>
                      </c:pt>
                    </c:strCache>
                  </c:strRef>
                </c:tx>
                <c:spPr>
                  <a:solidFill>
                    <a:schemeClr val="bg1">
                      <a:lumMod val="8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Results!$C$2:$G$2</c15:sqref>
                        </c15:formulaRef>
                      </c:ext>
                    </c:extLst>
                    <c:strCache>
                      <c:ptCount val="5"/>
                      <c:pt idx="0">
                        <c:v>Nordic</c:v>
                      </c:pt>
                      <c:pt idx="1">
                        <c:v>DK</c:v>
                      </c:pt>
                      <c:pt idx="2">
                        <c:v>FI</c:v>
                      </c:pt>
                      <c:pt idx="3">
                        <c:v>NO</c:v>
                      </c:pt>
                      <c:pt idx="4">
                        <c:v>SE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Results!$C$16:$G$16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0.23870199215916954</c:v>
                      </c:pt>
                      <c:pt idx="1">
                        <c:v>0.22263035264753783</c:v>
                      </c:pt>
                      <c:pt idx="2">
                        <c:v>0.2547915321758592</c:v>
                      </c:pt>
                      <c:pt idx="3">
                        <c:v>0.28273415879705188</c:v>
                      </c:pt>
                      <c:pt idx="4">
                        <c:v>7.1430896723079377E-3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961-455A-A0FA-2C20C64FC165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14"/>
          <c:order val="14"/>
          <c:tx>
            <c:strRef>
              <c:f>Results!$B$17</c:f>
              <c:strCache>
                <c:ptCount val="1"/>
                <c:pt idx="0">
                  <c:v>Untracked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Results!$C$2:$G$2</c:f>
              <c:strCache>
                <c:ptCount val="5"/>
                <c:pt idx="0">
                  <c:v>Nordic</c:v>
                </c:pt>
                <c:pt idx="1">
                  <c:v>DK</c:v>
                </c:pt>
                <c:pt idx="2">
                  <c:v>FI</c:v>
                </c:pt>
                <c:pt idx="3">
                  <c:v>NO</c:v>
                </c:pt>
                <c:pt idx="4">
                  <c:v>SE</c:v>
                </c:pt>
              </c:strCache>
            </c:strRef>
          </c:xVal>
          <c:yVal>
            <c:numRef>
              <c:f>Results!$C$17:$G$17</c:f>
              <c:numCache>
                <c:formatCode>0.00%</c:formatCode>
                <c:ptCount val="5"/>
                <c:pt idx="0">
                  <c:v>0.51282698227988444</c:v>
                </c:pt>
                <c:pt idx="1">
                  <c:v>0.59520470011161308</c:v>
                </c:pt>
                <c:pt idx="2">
                  <c:v>0.50691766996857446</c:v>
                </c:pt>
                <c:pt idx="3">
                  <c:v>0.81350849983943097</c:v>
                </c:pt>
                <c:pt idx="4">
                  <c:v>0.15388013484543994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961-455A-A0FA-2C20C64FC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85104"/>
        <c:axId val="1807279120"/>
      </c:scatterChart>
      <c:catAx>
        <c:axId val="180728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79120"/>
        <c:crosses val="autoZero"/>
        <c:auto val="1"/>
        <c:lblAlgn val="ctr"/>
        <c:lblOffset val="100"/>
        <c:noMultiLvlLbl val="0"/>
      </c:catAx>
      <c:valAx>
        <c:axId val="1807279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80728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i-FI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2</xdr:row>
      <xdr:rowOff>85724</xdr:rowOff>
    </xdr:from>
    <xdr:to>
      <xdr:col>21</xdr:col>
      <xdr:colOff>361950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C6ABBD-C5BA-484B-B573-1E5E9BA7C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85724</xdr:colOff>
      <xdr:row>23</xdr:row>
      <xdr:rowOff>90486</xdr:rowOff>
    </xdr:from>
    <xdr:to>
      <xdr:col>21</xdr:col>
      <xdr:colOff>411480</xdr:colOff>
      <xdr:row>42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1F132-A085-4AC5-A3CD-FB7B8EAB2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76200</xdr:colOff>
      <xdr:row>2</xdr:row>
      <xdr:rowOff>68580</xdr:rowOff>
    </xdr:from>
    <xdr:to>
      <xdr:col>33</xdr:col>
      <xdr:colOff>295276</xdr:colOff>
      <xdr:row>22</xdr:row>
      <xdr:rowOff>78106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218FBE-8EE4-4A7F-8105-32FCAB730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D07A-C41E-4169-8398-3E6157E4B006}">
  <dimension ref="A1:AT26"/>
  <sheetViews>
    <sheetView topLeftCell="A20" workbookViewId="0">
      <selection activeCell="C21" sqref="C21"/>
    </sheetView>
  </sheetViews>
  <sheetFormatPr defaultRowHeight="14.4" x14ac:dyDescent="0.3"/>
  <cols>
    <col min="4" max="4" width="10.6640625" customWidth="1"/>
  </cols>
  <sheetData>
    <row r="1" spans="1:46" x14ac:dyDescent="0.3">
      <c r="A1" t="s">
        <v>110</v>
      </c>
    </row>
    <row r="2" spans="1:46" ht="100.8" x14ac:dyDescent="0.3">
      <c r="A2" s="25" t="s">
        <v>126</v>
      </c>
      <c r="B2" s="25" t="s">
        <v>0</v>
      </c>
      <c r="C2" s="25" t="s">
        <v>0</v>
      </c>
      <c r="D2" s="26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8" t="s">
        <v>6</v>
      </c>
      <c r="J2" s="29" t="s">
        <v>7</v>
      </c>
      <c r="K2" s="27" t="s">
        <v>8</v>
      </c>
      <c r="L2" s="29" t="s">
        <v>9</v>
      </c>
      <c r="M2" s="30" t="s">
        <v>10</v>
      </c>
      <c r="N2" s="30" t="s">
        <v>11</v>
      </c>
      <c r="O2" s="30" t="s">
        <v>12</v>
      </c>
      <c r="P2" s="30" t="s">
        <v>13</v>
      </c>
      <c r="Q2" s="30" t="s">
        <v>14</v>
      </c>
      <c r="R2" s="30" t="s">
        <v>15</v>
      </c>
      <c r="S2" s="30"/>
      <c r="T2" s="27" t="s">
        <v>16</v>
      </c>
      <c r="U2" s="27" t="s">
        <v>17</v>
      </c>
      <c r="V2" s="28" t="s">
        <v>18</v>
      </c>
      <c r="W2" s="27" t="s">
        <v>19</v>
      </c>
      <c r="X2" s="27" t="s">
        <v>20</v>
      </c>
      <c r="Y2" s="27" t="s">
        <v>21</v>
      </c>
      <c r="Z2" s="27" t="s">
        <v>22</v>
      </c>
      <c r="AA2" s="27" t="s">
        <v>23</v>
      </c>
      <c r="AB2" s="27" t="s">
        <v>24</v>
      </c>
      <c r="AC2" s="31" t="s">
        <v>25</v>
      </c>
      <c r="AD2" s="27"/>
      <c r="AE2" s="27" t="s">
        <v>26</v>
      </c>
      <c r="AF2" s="27"/>
      <c r="AG2" s="27"/>
      <c r="AH2" s="28" t="s">
        <v>27</v>
      </c>
      <c r="AI2" s="27" t="s">
        <v>28</v>
      </c>
      <c r="AJ2" s="27" t="s">
        <v>29</v>
      </c>
      <c r="AL2" s="27" t="s">
        <v>45</v>
      </c>
      <c r="AM2" s="31" t="s">
        <v>46</v>
      </c>
      <c r="AN2" s="32" t="s">
        <v>47</v>
      </c>
      <c r="AO2" s="31" t="s">
        <v>48</v>
      </c>
      <c r="AQ2" s="6" t="s">
        <v>108</v>
      </c>
      <c r="AR2" s="3" t="s">
        <v>109</v>
      </c>
    </row>
    <row r="3" spans="1:46" x14ac:dyDescent="0.3">
      <c r="A3" s="33" t="s">
        <v>30</v>
      </c>
      <c r="B3" s="33" t="s">
        <v>31</v>
      </c>
      <c r="C3" s="33" t="s">
        <v>32</v>
      </c>
      <c r="D3" s="34">
        <v>5.4000013863904496E-2</v>
      </c>
      <c r="E3" s="34">
        <v>1.65E-4</v>
      </c>
      <c r="F3" s="34">
        <v>0</v>
      </c>
      <c r="G3" s="34">
        <v>1.65E-4</v>
      </c>
      <c r="H3" s="34">
        <v>0.223716</v>
      </c>
      <c r="I3" s="34">
        <v>0</v>
      </c>
      <c r="J3" s="34">
        <v>0</v>
      </c>
      <c r="K3" s="34">
        <v>0.223716</v>
      </c>
      <c r="L3" s="34">
        <v>-0.16955098613609551</v>
      </c>
      <c r="M3" s="34">
        <v>0</v>
      </c>
      <c r="N3" s="34">
        <v>-0.16955098613609551</v>
      </c>
      <c r="O3" s="34">
        <v>0.16955098613609551</v>
      </c>
      <c r="P3" s="34">
        <v>0</v>
      </c>
      <c r="Q3" s="34">
        <v>0</v>
      </c>
      <c r="R3" s="34">
        <v>0</v>
      </c>
      <c r="S3" s="35"/>
      <c r="T3" s="34">
        <v>0.173647</v>
      </c>
      <c r="U3" s="34">
        <v>0</v>
      </c>
      <c r="V3" s="34">
        <v>0.173647</v>
      </c>
      <c r="W3" s="34">
        <v>0</v>
      </c>
      <c r="X3" s="34">
        <v>0</v>
      </c>
      <c r="Y3" s="34">
        <v>0</v>
      </c>
      <c r="Z3" s="34">
        <v>6.1310000000000002E-3</v>
      </c>
      <c r="AA3" s="34">
        <v>0</v>
      </c>
      <c r="AB3" s="34">
        <v>6.1310000000000002E-3</v>
      </c>
      <c r="AC3" s="34">
        <v>0.167516</v>
      </c>
      <c r="AD3" s="35"/>
      <c r="AE3" s="5">
        <v>0</v>
      </c>
      <c r="AF3" s="35"/>
      <c r="AG3" s="35"/>
      <c r="AH3" s="34">
        <v>0</v>
      </c>
      <c r="AI3" s="34">
        <v>0</v>
      </c>
      <c r="AJ3" s="34">
        <v>0</v>
      </c>
      <c r="AL3" s="34">
        <v>5.0696541934207645E-3</v>
      </c>
      <c r="AM3" s="34">
        <v>5.0696541934207645E-3</v>
      </c>
      <c r="AN3" s="34">
        <v>5.0696541934207645E-3</v>
      </c>
      <c r="AO3" s="34">
        <v>2.4728602481456567E-3</v>
      </c>
      <c r="AQ3" s="34">
        <v>0.17258565419342076</v>
      </c>
      <c r="AR3" s="34">
        <v>4.3171466058037344E-2</v>
      </c>
      <c r="AT3">
        <f>AR3/100</f>
        <v>4.3171466058037342E-4</v>
      </c>
    </row>
    <row r="4" spans="1:46" x14ac:dyDescent="0.3">
      <c r="A4" s="33" t="s">
        <v>30</v>
      </c>
      <c r="B4" s="33" t="s">
        <v>31</v>
      </c>
      <c r="C4" s="33" t="s">
        <v>33</v>
      </c>
      <c r="D4" s="34">
        <v>30.961514949025482</v>
      </c>
      <c r="E4" s="34">
        <v>0.52291399999999999</v>
      </c>
      <c r="F4" s="34">
        <v>0.37866</v>
      </c>
      <c r="G4" s="34">
        <v>0.90157399999999999</v>
      </c>
      <c r="H4" s="34">
        <v>18.554523</v>
      </c>
      <c r="I4" s="34">
        <v>9.8403299999999998</v>
      </c>
      <c r="J4" s="34">
        <v>0</v>
      </c>
      <c r="K4" s="34">
        <v>28.394852999999998</v>
      </c>
      <c r="L4" s="34">
        <v>3.4682359490254839</v>
      </c>
      <c r="M4" s="34">
        <v>0</v>
      </c>
      <c r="N4" s="34">
        <v>3.4682359490254839</v>
      </c>
      <c r="O4" s="34">
        <v>-0.16955098613609554</v>
      </c>
      <c r="P4" s="34">
        <v>3.2986849628893884</v>
      </c>
      <c r="Q4" s="34">
        <v>0</v>
      </c>
      <c r="R4" s="34">
        <v>3.2986849628893884</v>
      </c>
      <c r="S4" s="35"/>
      <c r="T4" s="34">
        <v>13.691637999999999</v>
      </c>
      <c r="U4" s="34">
        <v>9.8198229999999995</v>
      </c>
      <c r="V4" s="34">
        <v>23.511460999999997</v>
      </c>
      <c r="W4" s="34">
        <v>0</v>
      </c>
      <c r="X4" s="34">
        <v>1.0089999999999999E-3</v>
      </c>
      <c r="Y4" s="34">
        <v>1.0089999999999999E-3</v>
      </c>
      <c r="Z4" s="34">
        <v>5.6357589999999993</v>
      </c>
      <c r="AA4" s="34">
        <v>0</v>
      </c>
      <c r="AB4" s="34">
        <v>5.6357589999999993</v>
      </c>
      <c r="AC4" s="34">
        <v>17.876710999999997</v>
      </c>
      <c r="AD4" s="35"/>
      <c r="AE4" s="5">
        <v>0</v>
      </c>
      <c r="AF4" s="35"/>
      <c r="AG4" s="35"/>
      <c r="AH4" s="34">
        <v>0</v>
      </c>
      <c r="AI4" s="34">
        <v>3.2986849628893884</v>
      </c>
      <c r="AJ4" s="34">
        <v>3.2986849628893884</v>
      </c>
      <c r="AL4" s="34">
        <v>1.642905718905203</v>
      </c>
      <c r="AM4" s="34">
        <v>1.642905718905203</v>
      </c>
      <c r="AN4" s="34">
        <v>4.9415906817945912</v>
      </c>
      <c r="AO4" s="34">
        <v>2.4103938243905052</v>
      </c>
      <c r="AQ4" s="34">
        <v>22.818301681794587</v>
      </c>
      <c r="AR4" s="34">
        <v>5.7078877219634236</v>
      </c>
      <c r="AT4">
        <f t="shared" ref="AT4:AT14" si="0">AR4/100</f>
        <v>5.7078877219634234E-2</v>
      </c>
    </row>
    <row r="5" spans="1:46" x14ac:dyDescent="0.3">
      <c r="A5" s="33" t="s">
        <v>30</v>
      </c>
      <c r="B5" s="33" t="s">
        <v>31</v>
      </c>
      <c r="C5" s="33" t="s">
        <v>34</v>
      </c>
      <c r="D5" s="34">
        <v>4.243088089365795</v>
      </c>
      <c r="E5" s="34">
        <v>7.0941000000000004E-2</v>
      </c>
      <c r="F5" s="34">
        <v>0.111638</v>
      </c>
      <c r="G5" s="34">
        <v>0.18257899999999999</v>
      </c>
      <c r="H5" s="34">
        <v>1.5387189999999999</v>
      </c>
      <c r="I5" s="34">
        <v>0.38070999999999999</v>
      </c>
      <c r="J5" s="34">
        <v>0</v>
      </c>
      <c r="K5" s="34">
        <v>1.9194290000000001</v>
      </c>
      <c r="L5" s="34">
        <v>2.5062380893657945</v>
      </c>
      <c r="M5" s="34">
        <v>0</v>
      </c>
      <c r="N5" s="34">
        <v>2.5062380893657945</v>
      </c>
      <c r="O5" s="34">
        <v>-0.122521981142377</v>
      </c>
      <c r="P5" s="34">
        <v>2.3837161082234175</v>
      </c>
      <c r="Q5" s="34">
        <v>0</v>
      </c>
      <c r="R5" s="34">
        <v>2.3837161082234175</v>
      </c>
      <c r="S5" s="35"/>
      <c r="T5" s="34">
        <v>12.596073000000001</v>
      </c>
      <c r="U5" s="34">
        <v>0.264623</v>
      </c>
      <c r="V5" s="34">
        <v>12.860696000000001</v>
      </c>
      <c r="W5" s="34">
        <v>0</v>
      </c>
      <c r="X5" s="34">
        <v>2.0170000000000001E-3</v>
      </c>
      <c r="Y5" s="34">
        <v>2.0170000000000001E-3</v>
      </c>
      <c r="Z5" s="34">
        <v>7.4939159999999987</v>
      </c>
      <c r="AA5" s="34">
        <v>0</v>
      </c>
      <c r="AB5" s="34">
        <v>7.4939159999999987</v>
      </c>
      <c r="AC5" s="34">
        <v>5.3687970000000025</v>
      </c>
      <c r="AD5" s="35"/>
      <c r="AE5" s="5">
        <v>0</v>
      </c>
      <c r="AF5" s="35"/>
      <c r="AG5" s="35"/>
      <c r="AH5" s="34">
        <v>0</v>
      </c>
      <c r="AI5" s="34">
        <v>2.3837161082234175</v>
      </c>
      <c r="AJ5" s="34">
        <v>2.3837161082234175</v>
      </c>
      <c r="AL5" s="34">
        <v>6.2310380058202783</v>
      </c>
      <c r="AM5" s="34">
        <v>6.2310380058202783</v>
      </c>
      <c r="AN5" s="34">
        <v>8.614754114043695</v>
      </c>
      <c r="AO5" s="34">
        <v>4.2020781267121476</v>
      </c>
      <c r="AQ5" s="34">
        <v>13.983551114043697</v>
      </c>
      <c r="AR5" s="34">
        <v>3.4979176288557441</v>
      </c>
      <c r="AT5">
        <f t="shared" si="0"/>
        <v>3.4979176288557443E-2</v>
      </c>
    </row>
    <row r="6" spans="1:46" x14ac:dyDescent="0.3">
      <c r="A6" s="33" t="s">
        <v>30</v>
      </c>
      <c r="B6" s="33" t="s">
        <v>31</v>
      </c>
      <c r="C6" s="33" t="s">
        <v>35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5"/>
      <c r="T6" s="34">
        <v>0.2</v>
      </c>
      <c r="U6" s="34">
        <v>0</v>
      </c>
      <c r="V6" s="34">
        <v>0.2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0.2</v>
      </c>
      <c r="AD6" s="35"/>
      <c r="AE6" s="5">
        <v>0</v>
      </c>
      <c r="AF6" s="35"/>
      <c r="AG6" s="35"/>
      <c r="AH6" s="34">
        <v>0</v>
      </c>
      <c r="AI6" s="34">
        <v>0</v>
      </c>
      <c r="AJ6" s="34">
        <v>0</v>
      </c>
      <c r="AL6" s="34">
        <v>0</v>
      </c>
      <c r="AM6" s="34">
        <v>0</v>
      </c>
      <c r="AN6" s="34">
        <v>0</v>
      </c>
      <c r="AO6" s="34">
        <v>0</v>
      </c>
      <c r="AQ6" s="34">
        <v>0.2</v>
      </c>
      <c r="AR6" s="34">
        <v>5.0029031972326138E-2</v>
      </c>
      <c r="AT6">
        <f t="shared" si="0"/>
        <v>5.0029031972326134E-4</v>
      </c>
    </row>
    <row r="7" spans="1:46" x14ac:dyDescent="0.3">
      <c r="A7" s="33" t="s">
        <v>30</v>
      </c>
      <c r="B7" s="33" t="s">
        <v>31</v>
      </c>
      <c r="C7" s="33" t="s">
        <v>36</v>
      </c>
      <c r="D7" s="34">
        <v>78.457365143058112</v>
      </c>
      <c r="E7" s="34">
        <v>0.74393900000000013</v>
      </c>
      <c r="F7" s="34">
        <v>0.30057299999999998</v>
      </c>
      <c r="G7" s="34">
        <v>1.0445120000000001</v>
      </c>
      <c r="H7" s="34">
        <v>72.343693999999999</v>
      </c>
      <c r="I7" s="34">
        <v>4.4104140000000003</v>
      </c>
      <c r="J7" s="34">
        <v>0</v>
      </c>
      <c r="K7" s="34">
        <v>76.754108000000002</v>
      </c>
      <c r="L7" s="34">
        <v>2.7477691430581075</v>
      </c>
      <c r="M7" s="34">
        <v>0</v>
      </c>
      <c r="N7" s="34">
        <v>2.7477691430581075</v>
      </c>
      <c r="O7" s="34">
        <v>-0.13432966347365838</v>
      </c>
      <c r="P7" s="34">
        <v>2.6134394795844491</v>
      </c>
      <c r="Q7" s="34">
        <v>0</v>
      </c>
      <c r="R7" s="34">
        <v>2.6134394795844491</v>
      </c>
      <c r="S7" s="35"/>
      <c r="T7" s="34">
        <v>48.600122999999996</v>
      </c>
      <c r="U7" s="34">
        <v>5.0050429999999997</v>
      </c>
      <c r="V7" s="34">
        <v>53.605165999999997</v>
      </c>
      <c r="W7" s="34">
        <v>0</v>
      </c>
      <c r="X7" s="34">
        <v>9.8868999999999999E-2</v>
      </c>
      <c r="Y7" s="34">
        <v>9.8868999999999999E-2</v>
      </c>
      <c r="Z7" s="34">
        <v>17.467434999999995</v>
      </c>
      <c r="AA7" s="34">
        <v>0.17486599999999999</v>
      </c>
      <c r="AB7" s="34">
        <v>17.642300999999996</v>
      </c>
      <c r="AC7" s="34">
        <v>36.061734000000001</v>
      </c>
      <c r="AD7" s="35"/>
      <c r="AE7" s="5">
        <v>0</v>
      </c>
      <c r="AF7" s="35"/>
      <c r="AG7" s="35"/>
      <c r="AH7" s="34">
        <v>0</v>
      </c>
      <c r="AI7" s="34">
        <v>2.6134394795844491</v>
      </c>
      <c r="AJ7" s="34">
        <v>2.6134394795844491</v>
      </c>
      <c r="AL7" s="34">
        <v>2.3148990808411978</v>
      </c>
      <c r="AM7" s="34">
        <v>2.3148990808411978</v>
      </c>
      <c r="AN7" s="34">
        <v>4.9283385604256473</v>
      </c>
      <c r="AO7" s="34">
        <v>2.4039297456019773</v>
      </c>
      <c r="AQ7" s="34">
        <v>40.990072560425645</v>
      </c>
      <c r="AR7" s="34">
        <v>10.253468253367515</v>
      </c>
      <c r="AT7">
        <f t="shared" si="0"/>
        <v>0.10253468253367515</v>
      </c>
    </row>
    <row r="8" spans="1:46" x14ac:dyDescent="0.3">
      <c r="A8" s="33" t="s">
        <v>30</v>
      </c>
      <c r="B8" s="33" t="s">
        <v>31</v>
      </c>
      <c r="C8" s="33" t="s">
        <v>37</v>
      </c>
      <c r="D8" s="34">
        <v>210.02595392183369</v>
      </c>
      <c r="E8" s="34">
        <v>3.6835239999999998</v>
      </c>
      <c r="F8" s="34">
        <v>0.133605</v>
      </c>
      <c r="G8" s="34">
        <v>3.817129</v>
      </c>
      <c r="H8" s="34">
        <v>188.917856</v>
      </c>
      <c r="I8" s="34">
        <v>18.463363000000001</v>
      </c>
      <c r="J8" s="34">
        <v>0</v>
      </c>
      <c r="K8" s="34">
        <v>207.38121899999999</v>
      </c>
      <c r="L8" s="34">
        <v>6.4618639218336966</v>
      </c>
      <c r="M8" s="34">
        <v>0</v>
      </c>
      <c r="N8" s="34">
        <v>6.4618639218336966</v>
      </c>
      <c r="O8" s="34">
        <v>-0.31589990309973359</v>
      </c>
      <c r="P8" s="34">
        <v>6.145964018733963</v>
      </c>
      <c r="Q8" s="34">
        <v>0</v>
      </c>
      <c r="R8" s="34">
        <v>6.145964018733963</v>
      </c>
      <c r="S8" s="35"/>
      <c r="T8" s="34">
        <v>71.802132999999998</v>
      </c>
      <c r="U8" s="34">
        <v>18.419183</v>
      </c>
      <c r="V8" s="34">
        <v>90.221316000000002</v>
      </c>
      <c r="W8" s="34">
        <v>0</v>
      </c>
      <c r="X8" s="34">
        <v>0.55626599999999993</v>
      </c>
      <c r="Y8" s="34">
        <v>0.55626599999999993</v>
      </c>
      <c r="Z8" s="34">
        <v>3.4789110000000001</v>
      </c>
      <c r="AA8" s="34">
        <v>0</v>
      </c>
      <c r="AB8" s="34">
        <v>3.4789110000000001</v>
      </c>
      <c r="AC8" s="34">
        <v>87.298670999999999</v>
      </c>
      <c r="AD8" s="35"/>
      <c r="AE8" s="5">
        <v>0</v>
      </c>
      <c r="AF8" s="35"/>
      <c r="AG8" s="35"/>
      <c r="AH8" s="34">
        <v>0</v>
      </c>
      <c r="AI8" s="34">
        <v>6.145964018733963</v>
      </c>
      <c r="AJ8" s="34">
        <v>6.145964018733963</v>
      </c>
      <c r="AL8" s="34">
        <v>3.3830846092255697</v>
      </c>
      <c r="AM8" s="34">
        <v>3.3830846092255697</v>
      </c>
      <c r="AN8" s="34">
        <v>9.5290486279595328</v>
      </c>
      <c r="AO8" s="34">
        <v>4.6480498779006769</v>
      </c>
      <c r="AQ8" s="34">
        <v>96.827719627959539</v>
      </c>
      <c r="AR8" s="34">
        <v>24.220985405373092</v>
      </c>
      <c r="AT8">
        <f t="shared" si="0"/>
        <v>0.24220985405373091</v>
      </c>
    </row>
    <row r="9" spans="1:46" x14ac:dyDescent="0.3">
      <c r="A9" s="33" t="s">
        <v>30</v>
      </c>
      <c r="B9" s="33" t="s">
        <v>38</v>
      </c>
      <c r="C9" s="33" t="s">
        <v>38</v>
      </c>
      <c r="D9" s="34">
        <v>74.283019071341073</v>
      </c>
      <c r="E9" s="34">
        <v>1.7101249999999999</v>
      </c>
      <c r="F9" s="34">
        <v>16.569652000000001</v>
      </c>
      <c r="G9" s="34">
        <v>18.279777000000003</v>
      </c>
      <c r="H9" s="34">
        <v>38.147967999999999</v>
      </c>
      <c r="I9" s="34">
        <v>32.641700999999998</v>
      </c>
      <c r="J9" s="34">
        <v>0</v>
      </c>
      <c r="K9" s="34">
        <v>70.789669000000004</v>
      </c>
      <c r="L9" s="34">
        <v>21.773127071341065</v>
      </c>
      <c r="M9" s="34">
        <v>0</v>
      </c>
      <c r="N9" s="34">
        <v>21.773127071341065</v>
      </c>
      <c r="O9" s="34">
        <v>0</v>
      </c>
      <c r="P9" s="34">
        <v>21.773127071341065</v>
      </c>
      <c r="Q9" s="34">
        <v>0</v>
      </c>
      <c r="R9" s="34">
        <v>21.773127071341065</v>
      </c>
      <c r="S9" s="35"/>
      <c r="T9" s="34">
        <v>22.148434999999999</v>
      </c>
      <c r="U9" s="34">
        <v>25.752333</v>
      </c>
      <c r="V9" s="34">
        <v>47.900767999999999</v>
      </c>
      <c r="W9" s="34">
        <v>0</v>
      </c>
      <c r="X9" s="34">
        <v>0</v>
      </c>
      <c r="Y9" s="34">
        <v>0</v>
      </c>
      <c r="Z9" s="34">
        <v>0.28270499999999998</v>
      </c>
      <c r="AA9" s="34">
        <v>0</v>
      </c>
      <c r="AB9" s="34">
        <v>0.28270499999999998</v>
      </c>
      <c r="AC9" s="34">
        <v>47.618062999999999</v>
      </c>
      <c r="AD9" s="35"/>
      <c r="AE9" s="5">
        <v>0</v>
      </c>
      <c r="AF9" s="35"/>
      <c r="AG9" s="35"/>
      <c r="AH9" s="34">
        <v>0</v>
      </c>
      <c r="AI9" s="34">
        <v>21.773127071341065</v>
      </c>
      <c r="AJ9" s="34">
        <v>21.773127071341065</v>
      </c>
      <c r="AL9" s="34">
        <v>24.129184828720614</v>
      </c>
      <c r="AM9" s="34">
        <v>24.129184828720614</v>
      </c>
      <c r="AN9" s="34">
        <v>45.902311900061676</v>
      </c>
      <c r="AO9" s="34">
        <v>22.390087778167494</v>
      </c>
      <c r="AQ9" s="34">
        <v>93.520374900061682</v>
      </c>
      <c r="AR9" s="34">
        <v>23.393669129695564</v>
      </c>
      <c r="AT9">
        <f t="shared" si="0"/>
        <v>0.23393669129695563</v>
      </c>
    </row>
    <row r="10" spans="1:46" x14ac:dyDescent="0.3">
      <c r="A10" s="33" t="s">
        <v>30</v>
      </c>
      <c r="B10" s="33" t="s">
        <v>39</v>
      </c>
      <c r="C10" s="33" t="s">
        <v>40</v>
      </c>
      <c r="D10" s="34">
        <v>5.2623953510616257</v>
      </c>
      <c r="E10" s="34">
        <v>0.176375</v>
      </c>
      <c r="F10" s="34">
        <v>0.88908200000000004</v>
      </c>
      <c r="G10" s="34">
        <v>1.0654570000000001</v>
      </c>
      <c r="H10" s="34">
        <v>0.289599</v>
      </c>
      <c r="I10" s="34">
        <v>1.0158100000000001</v>
      </c>
      <c r="J10" s="34">
        <v>0</v>
      </c>
      <c r="K10" s="34">
        <v>1.305409</v>
      </c>
      <c r="L10" s="34">
        <v>5.022443351061626</v>
      </c>
      <c r="M10" s="34">
        <v>0</v>
      </c>
      <c r="N10" s="34">
        <v>5.022443351061626</v>
      </c>
      <c r="O10" s="34">
        <v>0</v>
      </c>
      <c r="P10" s="34">
        <v>5.022443351061626</v>
      </c>
      <c r="Q10" s="34">
        <v>0</v>
      </c>
      <c r="R10" s="34">
        <v>5.022443351061626</v>
      </c>
      <c r="S10" s="35"/>
      <c r="T10" s="34">
        <v>1.5E-5</v>
      </c>
      <c r="U10" s="34">
        <v>0.15526300000000001</v>
      </c>
      <c r="V10" s="34">
        <v>0.155278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0.155278</v>
      </c>
      <c r="AD10" s="35"/>
      <c r="AE10" s="5">
        <v>0</v>
      </c>
      <c r="AF10" s="35"/>
      <c r="AG10" s="35"/>
      <c r="AH10" s="34">
        <v>0</v>
      </c>
      <c r="AI10" s="34">
        <v>5.022443351061626</v>
      </c>
      <c r="AJ10" s="34">
        <v>5.022443351061626</v>
      </c>
      <c r="AL10" s="34">
        <v>5.2278506761806129</v>
      </c>
      <c r="AM10" s="34">
        <v>5.2278506761806129</v>
      </c>
      <c r="AN10" s="34">
        <v>10.250294027242239</v>
      </c>
      <c r="AO10" s="34">
        <v>4.9998567288213511</v>
      </c>
      <c r="AQ10" s="34">
        <v>10.405572027242238</v>
      </c>
      <c r="AR10" s="34">
        <v>2.6029034782062221</v>
      </c>
      <c r="AT10">
        <f t="shared" si="0"/>
        <v>2.602903478206222E-2</v>
      </c>
    </row>
    <row r="11" spans="1:46" x14ac:dyDescent="0.3">
      <c r="A11" s="33" t="s">
        <v>30</v>
      </c>
      <c r="B11" s="33" t="s">
        <v>39</v>
      </c>
      <c r="C11" s="33" t="s">
        <v>41</v>
      </c>
      <c r="D11" s="34">
        <v>10.403576671002893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10.403576671002893</v>
      </c>
      <c r="M11" s="34">
        <v>0</v>
      </c>
      <c r="N11" s="34">
        <v>10.403576671002893</v>
      </c>
      <c r="O11" s="34">
        <v>0</v>
      </c>
      <c r="P11" s="34">
        <v>10.403576671002893</v>
      </c>
      <c r="Q11" s="34">
        <v>0</v>
      </c>
      <c r="R11" s="34">
        <v>10.403576671002893</v>
      </c>
      <c r="S11" s="35"/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5"/>
      <c r="AE11" s="5">
        <v>0</v>
      </c>
      <c r="AF11" s="35"/>
      <c r="AG11" s="35"/>
      <c r="AH11" s="34">
        <v>0</v>
      </c>
      <c r="AI11" s="34">
        <v>10.403576671002893</v>
      </c>
      <c r="AJ11" s="34">
        <v>10.403576671002893</v>
      </c>
      <c r="AL11" s="34">
        <v>58.136353794157223</v>
      </c>
      <c r="AM11" s="34">
        <v>58.136353794157223</v>
      </c>
      <c r="AN11" s="34">
        <v>68.539930465160111</v>
      </c>
      <c r="AO11" s="34">
        <v>33.432195371021592</v>
      </c>
      <c r="AQ11" s="34">
        <v>68.539930465160111</v>
      </c>
      <c r="AR11" s="34">
        <v>17.144931863112529</v>
      </c>
      <c r="AT11">
        <f t="shared" si="0"/>
        <v>0.17144931863112528</v>
      </c>
    </row>
    <row r="12" spans="1:46" x14ac:dyDescent="0.3">
      <c r="A12" s="33" t="s">
        <v>30</v>
      </c>
      <c r="B12" s="33" t="s">
        <v>39</v>
      </c>
      <c r="C12" s="33" t="s">
        <v>42</v>
      </c>
      <c r="D12" s="34">
        <v>0</v>
      </c>
      <c r="E12" s="34">
        <v>0</v>
      </c>
      <c r="F12" s="34">
        <v>5.0678000000000001E-2</v>
      </c>
      <c r="G12" s="34">
        <v>5.0678000000000001E-2</v>
      </c>
      <c r="H12" s="34">
        <v>0</v>
      </c>
      <c r="I12" s="34">
        <v>2.7688000000000001E-2</v>
      </c>
      <c r="J12" s="34">
        <v>0</v>
      </c>
      <c r="K12" s="34">
        <v>2.7688000000000001E-2</v>
      </c>
      <c r="L12" s="34">
        <v>2.299E-2</v>
      </c>
      <c r="M12" s="34">
        <v>0</v>
      </c>
      <c r="N12" s="34">
        <v>2.299E-2</v>
      </c>
      <c r="O12" s="34">
        <v>0</v>
      </c>
      <c r="P12" s="34">
        <v>2.299E-2</v>
      </c>
      <c r="Q12" s="34">
        <v>0</v>
      </c>
      <c r="R12" s="34">
        <v>2.299E-2</v>
      </c>
      <c r="S12" s="35"/>
      <c r="T12" s="34">
        <v>0</v>
      </c>
      <c r="U12" s="34">
        <v>9.3539999999999995E-3</v>
      </c>
      <c r="V12" s="34">
        <v>9.3539999999999995E-3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9.3539999999999995E-3</v>
      </c>
      <c r="AD12" s="35"/>
      <c r="AE12" s="5">
        <v>0</v>
      </c>
      <c r="AF12" s="35"/>
      <c r="AG12" s="35"/>
      <c r="AH12" s="34">
        <v>0</v>
      </c>
      <c r="AI12" s="34">
        <v>2.299E-2</v>
      </c>
      <c r="AJ12" s="34">
        <v>2.299E-2</v>
      </c>
      <c r="AL12" s="34">
        <v>0.14716326597145354</v>
      </c>
      <c r="AM12" s="34">
        <v>0.14716326597145354</v>
      </c>
      <c r="AN12" s="34">
        <v>0.17015326597145355</v>
      </c>
      <c r="AO12" s="34">
        <v>8.2996833996886468E-2</v>
      </c>
      <c r="AQ12" s="34">
        <v>0.17950726597145356</v>
      </c>
      <c r="AR12" s="34">
        <v>4.4902873742753507E-2</v>
      </c>
      <c r="AT12">
        <f t="shared" si="0"/>
        <v>4.4902873742753508E-4</v>
      </c>
    </row>
    <row r="13" spans="1:46" x14ac:dyDescent="0.3">
      <c r="A13" s="33" t="s">
        <v>30</v>
      </c>
      <c r="B13" s="33" t="s">
        <v>39</v>
      </c>
      <c r="C13" s="33" t="s">
        <v>43</v>
      </c>
      <c r="D13" s="34">
        <v>0.73281118814114288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0.73281118814114288</v>
      </c>
      <c r="M13" s="34">
        <v>0</v>
      </c>
      <c r="N13" s="34">
        <v>0.73281118814114288</v>
      </c>
      <c r="O13" s="34">
        <v>0</v>
      </c>
      <c r="P13" s="34">
        <v>0.73281118814114288</v>
      </c>
      <c r="Q13" s="34">
        <v>0</v>
      </c>
      <c r="R13" s="34">
        <v>0.73281118814114288</v>
      </c>
      <c r="S13" s="35"/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5"/>
      <c r="AE13" s="5">
        <v>0</v>
      </c>
      <c r="AF13" s="35"/>
      <c r="AG13" s="35"/>
      <c r="AH13" s="34">
        <v>0</v>
      </c>
      <c r="AI13" s="34">
        <v>0.73281118814114288</v>
      </c>
      <c r="AJ13" s="34">
        <v>0.73281118814114288</v>
      </c>
      <c r="AL13" s="34">
        <v>2.4607381804588511</v>
      </c>
      <c r="AM13" s="34">
        <v>2.4607381804588511</v>
      </c>
      <c r="AN13" s="34">
        <v>3.1935493685999941</v>
      </c>
      <c r="AO13" s="34">
        <v>1.5577396372222632</v>
      </c>
      <c r="AQ13" s="34">
        <v>3.1935493685999941</v>
      </c>
      <c r="AR13" s="34">
        <v>0.79885091733445512</v>
      </c>
      <c r="AT13">
        <f t="shared" si="0"/>
        <v>7.9885091733445518E-3</v>
      </c>
    </row>
    <row r="14" spans="1:46" x14ac:dyDescent="0.3">
      <c r="A14" s="33" t="s">
        <v>30</v>
      </c>
      <c r="B14" s="33" t="s">
        <v>39</v>
      </c>
      <c r="C14" s="33" t="s">
        <v>44</v>
      </c>
      <c r="D14" s="34">
        <v>2.3420926013062928</v>
      </c>
      <c r="E14" s="34">
        <v>0</v>
      </c>
      <c r="F14" s="34">
        <v>6.7999999999999996E-3</v>
      </c>
      <c r="G14" s="34">
        <v>6.7999999999999996E-3</v>
      </c>
      <c r="H14" s="34">
        <v>0</v>
      </c>
      <c r="I14" s="34">
        <v>0</v>
      </c>
      <c r="J14" s="34">
        <v>0</v>
      </c>
      <c r="K14" s="34">
        <v>0</v>
      </c>
      <c r="L14" s="34">
        <v>2.348892601306293</v>
      </c>
      <c r="M14" s="34">
        <v>0</v>
      </c>
      <c r="N14" s="34">
        <v>2.348892601306293</v>
      </c>
      <c r="O14" s="34">
        <v>0</v>
      </c>
      <c r="P14" s="34">
        <v>2.348892601306293</v>
      </c>
      <c r="Q14" s="34">
        <v>0</v>
      </c>
      <c r="R14" s="34">
        <v>2.348892601306293</v>
      </c>
      <c r="S14" s="35"/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5"/>
      <c r="AE14" s="5">
        <v>0</v>
      </c>
      <c r="AF14" s="35"/>
      <c r="AG14" s="35"/>
      <c r="AH14" s="34">
        <v>0</v>
      </c>
      <c r="AI14" s="34">
        <v>2.348892601306293</v>
      </c>
      <c r="AJ14" s="34">
        <v>2.348892601306293</v>
      </c>
      <c r="AL14" s="34">
        <v>46.587821733241285</v>
      </c>
      <c r="AM14" s="34">
        <v>46.587821733241285</v>
      </c>
      <c r="AN14" s="34">
        <v>48.936714334547574</v>
      </c>
      <c r="AO14" s="34">
        <v>23.870199215916955</v>
      </c>
      <c r="AQ14" s="34">
        <v>48.936714334547574</v>
      </c>
      <c r="AR14" s="34">
        <v>12.241282230318356</v>
      </c>
      <c r="AT14">
        <f t="shared" si="0"/>
        <v>0.12241282230318357</v>
      </c>
    </row>
    <row r="16" spans="1:46" x14ac:dyDescent="0.3">
      <c r="A16" t="s">
        <v>54</v>
      </c>
    </row>
    <row r="17" spans="1:21" ht="36.6" x14ac:dyDescent="0.3">
      <c r="A17" s="7"/>
      <c r="B17" s="11" t="s">
        <v>49</v>
      </c>
      <c r="C17" s="24" t="s">
        <v>50</v>
      </c>
      <c r="D17" s="24" t="s">
        <v>51</v>
      </c>
      <c r="E17" s="11" t="s">
        <v>52</v>
      </c>
      <c r="F17" s="11" t="s">
        <v>53</v>
      </c>
      <c r="G17" s="11" t="s">
        <v>54</v>
      </c>
      <c r="H17" s="11" t="s">
        <v>55</v>
      </c>
      <c r="I17" s="11" t="s">
        <v>56</v>
      </c>
      <c r="J17" s="24" t="s">
        <v>57</v>
      </c>
      <c r="K17" s="11" t="s">
        <v>58</v>
      </c>
    </row>
    <row r="18" spans="1:21" x14ac:dyDescent="0.3">
      <c r="A18" s="4" t="s">
        <v>30</v>
      </c>
      <c r="B18" s="8">
        <v>399.76787899999999</v>
      </c>
      <c r="C18" s="9">
        <v>54.745645452284236</v>
      </c>
      <c r="D18" s="9">
        <v>0</v>
      </c>
      <c r="E18" s="8">
        <v>54.745645452284236</v>
      </c>
      <c r="F18" s="8">
        <v>194.75612400000003</v>
      </c>
      <c r="G18" s="8">
        <v>205.01175499999997</v>
      </c>
      <c r="H18" s="8">
        <v>-150.26610954771573</v>
      </c>
      <c r="I18" s="8">
        <v>-150.26610954771573</v>
      </c>
      <c r="J18" s="9">
        <v>0</v>
      </c>
      <c r="K18" s="8">
        <v>51.28269822798844</v>
      </c>
    </row>
    <row r="20" spans="1:21" x14ac:dyDescent="0.3">
      <c r="A20" t="s">
        <v>106</v>
      </c>
    </row>
    <row r="21" spans="1:21" ht="84.6" x14ac:dyDescent="0.3">
      <c r="A21" s="10"/>
      <c r="B21" s="11" t="s">
        <v>28</v>
      </c>
      <c r="C21" s="12" t="s">
        <v>59</v>
      </c>
      <c r="D21" s="12" t="s">
        <v>60</v>
      </c>
      <c r="E21" s="12" t="s">
        <v>61</v>
      </c>
      <c r="F21" s="12" t="s">
        <v>62</v>
      </c>
      <c r="G21" s="11" t="s">
        <v>63</v>
      </c>
      <c r="H21" s="12" t="s">
        <v>64</v>
      </c>
      <c r="I21" s="12" t="s">
        <v>65</v>
      </c>
      <c r="J21" s="12" t="s">
        <v>66</v>
      </c>
      <c r="K21" s="12" t="s">
        <v>67</v>
      </c>
      <c r="L21" s="11" t="s">
        <v>68</v>
      </c>
      <c r="N21" s="11" t="s">
        <v>84</v>
      </c>
      <c r="O21" s="11" t="s">
        <v>85</v>
      </c>
      <c r="P21" s="11" t="s">
        <v>86</v>
      </c>
      <c r="Q21" s="11" t="s">
        <v>87</v>
      </c>
      <c r="R21" s="11" t="s">
        <v>88</v>
      </c>
      <c r="S21" s="11" t="s">
        <v>89</v>
      </c>
      <c r="T21" s="11" t="s">
        <v>90</v>
      </c>
      <c r="U21" s="11" t="s">
        <v>91</v>
      </c>
    </row>
    <row r="22" spans="1:21" x14ac:dyDescent="0.3">
      <c r="A22" s="4" t="s">
        <v>30</v>
      </c>
      <c r="B22" s="8">
        <v>54.745645452284236</v>
      </c>
      <c r="C22" s="8">
        <v>14.777418210048191</v>
      </c>
      <c r="D22" s="8">
        <v>0.26992865072580141</v>
      </c>
      <c r="E22" s="8">
        <v>0</v>
      </c>
      <c r="F22" s="8">
        <v>0</v>
      </c>
      <c r="G22" s="8">
        <v>0.53965053030365484</v>
      </c>
      <c r="H22" s="8">
        <v>150.2661095477157</v>
      </c>
      <c r="I22" s="8">
        <v>81.09118570409187</v>
      </c>
      <c r="J22" s="8">
        <v>95.868603914140067</v>
      </c>
      <c r="K22" s="8">
        <v>205.01175499999994</v>
      </c>
      <c r="L22" s="8">
        <v>467.62491211364977</v>
      </c>
      <c r="N22" s="8">
        <v>35.725648874611629</v>
      </c>
      <c r="O22" s="8">
        <v>0.167516</v>
      </c>
      <c r="P22" s="8">
        <v>0</v>
      </c>
      <c r="Q22" s="8">
        <v>0.10150155281106371</v>
      </c>
      <c r="R22" s="8">
        <v>95.868603914140067</v>
      </c>
      <c r="S22" s="8">
        <v>95.970105466951125</v>
      </c>
      <c r="T22" s="8">
        <v>399.76787899999988</v>
      </c>
      <c r="U22" s="8">
        <v>240.06457373968044</v>
      </c>
    </row>
    <row r="24" spans="1:21" x14ac:dyDescent="0.3">
      <c r="A24" t="s">
        <v>107</v>
      </c>
    </row>
    <row r="25" spans="1:21" ht="84.6" x14ac:dyDescent="0.3">
      <c r="A25" s="1"/>
      <c r="B25" s="11" t="s">
        <v>69</v>
      </c>
      <c r="C25" s="11" t="s">
        <v>70</v>
      </c>
      <c r="D25" s="12" t="s">
        <v>71</v>
      </c>
      <c r="E25" s="12" t="s">
        <v>72</v>
      </c>
      <c r="F25" s="12" t="s">
        <v>61</v>
      </c>
      <c r="G25" s="12" t="s">
        <v>73</v>
      </c>
      <c r="H25" s="11" t="s">
        <v>74</v>
      </c>
      <c r="I25" s="12" t="s">
        <v>64</v>
      </c>
      <c r="J25" s="12" t="s">
        <v>75</v>
      </c>
      <c r="K25" s="12" t="s">
        <v>76</v>
      </c>
      <c r="L25" s="12" t="s">
        <v>77</v>
      </c>
      <c r="M25" s="11" t="s">
        <v>78</v>
      </c>
      <c r="N25" s="12"/>
      <c r="O25" s="12" t="s">
        <v>79</v>
      </c>
      <c r="P25" s="12" t="s">
        <v>80</v>
      </c>
      <c r="Q25" s="12"/>
      <c r="R25" s="12" t="s">
        <v>81</v>
      </c>
      <c r="S25" s="12" t="s">
        <v>82</v>
      </c>
      <c r="T25" s="12" t="s">
        <v>83</v>
      </c>
    </row>
    <row r="26" spans="1:21" x14ac:dyDescent="0.3">
      <c r="A26" s="4" t="s">
        <v>30</v>
      </c>
      <c r="B26" s="8">
        <v>0</v>
      </c>
      <c r="C26" s="8">
        <v>63.686396683672633</v>
      </c>
      <c r="D26" s="8">
        <v>54.745645452284236</v>
      </c>
      <c r="E26" s="8">
        <v>1.163314381582752</v>
      </c>
      <c r="F26" s="8">
        <v>0</v>
      </c>
      <c r="G26" s="8">
        <v>0</v>
      </c>
      <c r="H26" s="8">
        <v>0.61160853785794744</v>
      </c>
      <c r="I26" s="8">
        <v>150.2661095477157</v>
      </c>
      <c r="J26" s="8">
        <v>91.90403555008055</v>
      </c>
      <c r="K26" s="8">
        <v>155.59043223375318</v>
      </c>
      <c r="L26" s="8">
        <v>205.01175499999994</v>
      </c>
      <c r="M26" s="8">
        <v>0.75893419981577748</v>
      </c>
      <c r="O26" s="5">
        <v>217.27783078367261</v>
      </c>
      <c r="P26" s="5">
        <v>0.52134273474657966</v>
      </c>
      <c r="R26" s="5">
        <v>47.618062999999999</v>
      </c>
      <c r="S26" s="5">
        <v>294.8732665087532</v>
      </c>
      <c r="T26" s="5">
        <v>0.73761120389753276</v>
      </c>
    </row>
  </sheetData>
  <conditionalFormatting sqref="B22:L22 A25:N25 B26:Q26 N21:U22 AQ3:AR14">
    <cfRule type="cellIs" dxfId="13" priority="18" operator="lessThan">
      <formula>0</formula>
    </cfRule>
  </conditionalFormatting>
  <conditionalFormatting sqref="A21 C21:L21">
    <cfRule type="cellIs" dxfId="12" priority="13" operator="lessThan">
      <formula>0</formula>
    </cfRule>
  </conditionalFormatting>
  <conditionalFormatting sqref="A17:K18">
    <cfRule type="cellIs" dxfId="11" priority="15" operator="lessThan">
      <formula>0</formula>
    </cfRule>
  </conditionalFormatting>
  <conditionalFormatting sqref="B18:K18">
    <cfRule type="cellIs" dxfId="10" priority="14" operator="lessThan">
      <formula>0</formula>
    </cfRule>
  </conditionalFormatting>
  <conditionalFormatting sqref="B21">
    <cfRule type="cellIs" dxfId="9" priority="12" operator="lessThan">
      <formula>0</formula>
    </cfRule>
  </conditionalFormatting>
  <conditionalFormatting sqref="P25:Q25 R25:T26">
    <cfRule type="cellIs" dxfId="8" priority="11" operator="lessThan">
      <formula>0</formula>
    </cfRule>
  </conditionalFormatting>
  <conditionalFormatting sqref="D3:AD14 AF3:AJ14">
    <cfRule type="cellIs" dxfId="7" priority="5" operator="lessThan">
      <formula>0</formula>
    </cfRule>
  </conditionalFormatting>
  <conditionalFormatting sqref="B3:C14">
    <cfRule type="cellIs" dxfId="6" priority="4" operator="lessThan">
      <formula>0</formula>
    </cfRule>
  </conditionalFormatting>
  <conditionalFormatting sqref="AL3:AO14">
    <cfRule type="cellIs" dxfId="5" priority="3" operator="lessThan">
      <formula>0</formula>
    </cfRule>
  </conditionalFormatting>
  <conditionalFormatting sqref="AE3:AE14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DBF-2085-4A79-81F9-922EFA6E3CC1}">
  <dimension ref="A2:X84"/>
  <sheetViews>
    <sheetView tabSelected="1" workbookViewId="0">
      <selection activeCell="H9" sqref="H9"/>
    </sheetView>
  </sheetViews>
  <sheetFormatPr defaultColWidth="8.88671875" defaultRowHeight="14.4" x14ac:dyDescent="0.3"/>
  <cols>
    <col min="1" max="1" width="11.88671875" bestFit="1" customWidth="1"/>
    <col min="2" max="2" width="26.109375" customWidth="1"/>
    <col min="3" max="3" width="10.44140625" bestFit="1" customWidth="1"/>
    <col min="4" max="6" width="14.6640625" bestFit="1" customWidth="1"/>
    <col min="7" max="7" width="13.6640625" bestFit="1" customWidth="1"/>
  </cols>
  <sheetData>
    <row r="2" spans="1:24" ht="15" customHeight="1" x14ac:dyDescent="0.3">
      <c r="A2" s="13" t="s">
        <v>92</v>
      </c>
      <c r="B2" s="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24" ht="15" customHeight="1" x14ac:dyDescent="0.3">
      <c r="A3" s="37" t="s">
        <v>98</v>
      </c>
      <c r="B3" s="14" t="s">
        <v>111</v>
      </c>
      <c r="C3" s="36">
        <v>0.1366692443485345</v>
      </c>
      <c r="D3" s="36">
        <v>0.16266114570590545</v>
      </c>
      <c r="E3" s="36">
        <v>0.11692949431283611</v>
      </c>
      <c r="F3" s="36">
        <v>0.13817451537733658</v>
      </c>
      <c r="G3" s="36">
        <v>0.19888375110811032</v>
      </c>
      <c r="W3" s="15"/>
      <c r="X3" s="15"/>
    </row>
    <row r="4" spans="1:24" ht="15" customHeight="1" x14ac:dyDescent="0.3">
      <c r="A4" s="37"/>
      <c r="B4" s="14" t="s">
        <v>112</v>
      </c>
      <c r="C4" s="36">
        <v>2.4728602481456568E-5</v>
      </c>
      <c r="D4" s="36">
        <v>1.8400055744033203E-5</v>
      </c>
      <c r="E4" s="36">
        <v>2.0844675791181108E-5</v>
      </c>
      <c r="F4" s="36">
        <v>3.0758776689296529E-5</v>
      </c>
      <c r="G4" s="36">
        <v>0</v>
      </c>
    </row>
    <row r="5" spans="1:24" ht="15" customHeight="1" x14ac:dyDescent="0.3">
      <c r="A5" s="37"/>
      <c r="B5" s="14" t="s">
        <v>113</v>
      </c>
      <c r="C5" s="36">
        <v>2.4103938243905051E-2</v>
      </c>
      <c r="D5" s="36">
        <v>6.7211333689650996E-3</v>
      </c>
      <c r="E5" s="36">
        <v>4.4175904466291577E-2</v>
      </c>
      <c r="F5" s="36">
        <v>1.2801164202372539E-2</v>
      </c>
      <c r="G5" s="36">
        <v>8.1316490795263791E-2</v>
      </c>
    </row>
    <row r="6" spans="1:24" ht="15" customHeight="1" x14ac:dyDescent="0.3">
      <c r="A6" s="37"/>
      <c r="B6" s="14" t="s">
        <v>114</v>
      </c>
      <c r="C6" s="36">
        <v>4.2020781267121478E-2</v>
      </c>
      <c r="D6" s="36">
        <v>3.798114980344288E-2</v>
      </c>
      <c r="E6" s="36">
        <v>3.3457625778661008E-2</v>
      </c>
      <c r="F6" s="36">
        <v>3.8859086795799823E-2</v>
      </c>
      <c r="G6" s="36">
        <v>6.2854499723796808E-2</v>
      </c>
    </row>
    <row r="7" spans="1:24" ht="15" customHeight="1" x14ac:dyDescent="0.3">
      <c r="A7" s="37"/>
      <c r="B7" s="16" t="s">
        <v>115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</row>
    <row r="8" spans="1:24" ht="15" customHeight="1" x14ac:dyDescent="0.3">
      <c r="A8" s="37"/>
      <c r="B8" s="14" t="s">
        <v>116</v>
      </c>
      <c r="C8" s="36">
        <v>2.4039297456019772E-2</v>
      </c>
      <c r="D8" s="36">
        <v>9.3162488300222238E-2</v>
      </c>
      <c r="E8" s="36">
        <v>9.69231179082055E-3</v>
      </c>
      <c r="F8" s="36">
        <v>1.9649811660204474E-2</v>
      </c>
      <c r="G8" s="36">
        <v>1.6493820241463671E-2</v>
      </c>
    </row>
    <row r="9" spans="1:24" ht="15" customHeight="1" x14ac:dyDescent="0.3">
      <c r="A9" s="37"/>
      <c r="B9" s="14" t="s">
        <v>117</v>
      </c>
      <c r="C9" s="36">
        <v>4.6480498779006771E-2</v>
      </c>
      <c r="D9" s="36">
        <v>2.4777974177531178E-2</v>
      </c>
      <c r="E9" s="36">
        <v>2.9582807601271802E-2</v>
      </c>
      <c r="F9" s="36">
        <v>6.6833693942270442E-2</v>
      </c>
      <c r="G9" s="36">
        <v>3.821894034758605E-2</v>
      </c>
    </row>
    <row r="10" spans="1:24" ht="15" customHeight="1" x14ac:dyDescent="0.3">
      <c r="A10" s="17" t="s">
        <v>99</v>
      </c>
      <c r="B10" s="14" t="s">
        <v>118</v>
      </c>
      <c r="C10" s="36">
        <v>0.22390087778167495</v>
      </c>
      <c r="D10" s="36">
        <v>9.439786336926495E-2</v>
      </c>
      <c r="E10" s="36">
        <v>0.18192510096290868</v>
      </c>
      <c r="F10" s="36">
        <v>0.15780190393301824</v>
      </c>
      <c r="G10" s="36">
        <v>0.73028743408966168</v>
      </c>
    </row>
    <row r="11" spans="1:24" ht="15" customHeight="1" x14ac:dyDescent="0.3">
      <c r="A11" s="37" t="s">
        <v>100</v>
      </c>
      <c r="B11" s="14" t="s">
        <v>119</v>
      </c>
      <c r="C11" s="36">
        <v>0.63942987786979044</v>
      </c>
      <c r="D11" s="36">
        <v>0.74294099092482957</v>
      </c>
      <c r="E11" s="36">
        <v>0.70114540472425535</v>
      </c>
      <c r="F11" s="36">
        <v>0.70402358068964521</v>
      </c>
      <c r="G11" s="36">
        <v>7.0828814802228052E-2</v>
      </c>
      <c r="H11" s="15"/>
    </row>
    <row r="12" spans="1:24" ht="15" customHeight="1" x14ac:dyDescent="0.3">
      <c r="A12" s="37"/>
      <c r="B12" s="16" t="s">
        <v>120</v>
      </c>
      <c r="C12" s="36">
        <v>4.9998567288213509E-2</v>
      </c>
      <c r="D12" s="36">
        <v>5.6923614465462215E-2</v>
      </c>
      <c r="E12" s="36">
        <v>4.2629337536584745E-2</v>
      </c>
      <c r="F12" s="36">
        <v>5.2537591778939602E-2</v>
      </c>
      <c r="G12" s="36">
        <v>4.7691301105504146E-2</v>
      </c>
    </row>
    <row r="13" spans="1:24" ht="15" customHeight="1" x14ac:dyDescent="0.3">
      <c r="A13" s="37"/>
      <c r="B13" s="14" t="s">
        <v>121</v>
      </c>
      <c r="C13" s="36">
        <v>0.33432195371021595</v>
      </c>
      <c r="D13" s="36">
        <v>0.44447518838268169</v>
      </c>
      <c r="E13" s="36">
        <v>0.38919216477567792</v>
      </c>
      <c r="F13" s="36">
        <v>0.35268801362484603</v>
      </c>
      <c r="G13" s="36">
        <v>4.5161789287510677E-4</v>
      </c>
    </row>
    <row r="14" spans="1:24" ht="15" customHeight="1" x14ac:dyDescent="0.3">
      <c r="A14" s="37"/>
      <c r="B14" s="14" t="s">
        <v>122</v>
      </c>
      <c r="C14" s="36">
        <v>8.2996833996886463E-4</v>
      </c>
      <c r="D14" s="36">
        <v>5.4214845207056338E-4</v>
      </c>
      <c r="E14" s="36">
        <v>6.141779607252688E-4</v>
      </c>
      <c r="F14" s="36">
        <v>9.0629199181061729E-4</v>
      </c>
      <c r="G14" s="36">
        <v>8.6522461309989198E-4</v>
      </c>
    </row>
    <row r="15" spans="1:24" ht="15" customHeight="1" x14ac:dyDescent="0.3">
      <c r="A15" s="37"/>
      <c r="B15" s="14" t="s">
        <v>123</v>
      </c>
      <c r="C15" s="36">
        <v>1.5577396372222631E-2</v>
      </c>
      <c r="D15" s="36">
        <v>1.8369686977077342E-2</v>
      </c>
      <c r="E15" s="36">
        <v>1.3918192275408137E-2</v>
      </c>
      <c r="F15" s="36">
        <v>1.5157524496997071E-2</v>
      </c>
      <c r="G15" s="36">
        <v>1.4677581518440969E-2</v>
      </c>
    </row>
    <row r="16" spans="1:24" ht="15" customHeight="1" x14ac:dyDescent="0.3">
      <c r="A16" s="38"/>
      <c r="B16" s="18" t="s">
        <v>124</v>
      </c>
      <c r="C16" s="36">
        <v>0.23870199215916954</v>
      </c>
      <c r="D16" s="36">
        <v>0.22263035264753783</v>
      </c>
      <c r="E16" s="36">
        <v>0.2547915321758592</v>
      </c>
      <c r="F16" s="36">
        <v>0.28273415879705188</v>
      </c>
      <c r="G16" s="36">
        <v>7.1430896723079377E-3</v>
      </c>
    </row>
    <row r="17" spans="1:8" ht="15" customHeight="1" x14ac:dyDescent="0.3">
      <c r="A17" s="19"/>
      <c r="B17" s="19" t="s">
        <v>125</v>
      </c>
      <c r="C17" s="36">
        <v>0.51282698227988444</v>
      </c>
      <c r="D17" s="36">
        <v>0.59520470011161308</v>
      </c>
      <c r="E17" s="36">
        <v>0.50691766996857446</v>
      </c>
      <c r="F17" s="36">
        <v>0.81350849983943097</v>
      </c>
      <c r="G17" s="36">
        <v>0.15388013484543994</v>
      </c>
    </row>
    <row r="18" spans="1:8" ht="15" customHeight="1" x14ac:dyDescent="0.3">
      <c r="B18" t="s">
        <v>127</v>
      </c>
      <c r="C18" s="20">
        <f>'Nordic Mix 2022 detailed'!L22</f>
        <v>467.62491211364977</v>
      </c>
      <c r="D18" s="20">
        <v>557.39504024062251</v>
      </c>
      <c r="E18" s="20">
        <v>520.76925322874558</v>
      </c>
      <c r="F18" s="20">
        <v>502.30604130081514</v>
      </c>
      <c r="G18" s="20">
        <v>38.951623098352023</v>
      </c>
      <c r="H18" t="s">
        <v>101</v>
      </c>
    </row>
    <row r="19" spans="1:8" ht="15" customHeight="1" x14ac:dyDescent="0.3">
      <c r="B19" t="s">
        <v>128</v>
      </c>
      <c r="C19" s="20">
        <f>'Nordic Mix 2022 detailed'!M26</f>
        <v>0.75893419981577748</v>
      </c>
      <c r="D19" s="20">
        <v>0.35196432417072604</v>
      </c>
      <c r="E19" s="20">
        <v>0.63575669790695222</v>
      </c>
      <c r="F19" s="20">
        <v>0.58836751850372471</v>
      </c>
      <c r="G19" s="20">
        <v>1.9717760720420872</v>
      </c>
      <c r="H19" t="s">
        <v>102</v>
      </c>
    </row>
    <row r="20" spans="1:8" ht="15" customHeight="1" x14ac:dyDescent="0.3">
      <c r="A20" s="21"/>
      <c r="B20" s="21"/>
      <c r="C20" s="15"/>
    </row>
    <row r="21" spans="1:8" ht="15" customHeight="1" x14ac:dyDescent="0.3">
      <c r="A21" s="22" t="s">
        <v>103</v>
      </c>
      <c r="B21" s="23"/>
      <c r="C21" s="15"/>
    </row>
    <row r="22" spans="1:8" ht="15" customHeight="1" x14ac:dyDescent="0.3">
      <c r="A22" s="37" t="s">
        <v>98</v>
      </c>
      <c r="B22" s="14" t="s">
        <v>111</v>
      </c>
      <c r="C22" s="36">
        <v>0.4377345950759014</v>
      </c>
      <c r="D22" s="15">
        <f>SUM(D23:D28)</f>
        <v>0.50060167095119334</v>
      </c>
      <c r="E22" s="15">
        <f t="shared" ref="E22:G22" si="0">SUM(E23:E28)</f>
        <v>0.34395614034491784</v>
      </c>
      <c r="F22" s="15">
        <f t="shared" si="0"/>
        <v>0.29684537150694329</v>
      </c>
      <c r="G22" s="15">
        <f t="shared" si="0"/>
        <v>0.65435170425109823</v>
      </c>
    </row>
    <row r="23" spans="1:8" ht="15" customHeight="1" x14ac:dyDescent="0.3">
      <c r="A23" s="37"/>
      <c r="B23" s="14" t="s">
        <v>112</v>
      </c>
      <c r="C23" s="36">
        <v>4.3171466058037342E-4</v>
      </c>
      <c r="D23" s="15">
        <v>4.1722876073252122E-5</v>
      </c>
      <c r="E23" s="15">
        <v>9.2443573063082942E-4</v>
      </c>
      <c r="F23" s="15">
        <v>2.3633785762823033E-4</v>
      </c>
      <c r="G23" s="15">
        <v>4.6689524527470571E-4</v>
      </c>
    </row>
    <row r="24" spans="1:8" ht="15" customHeight="1" x14ac:dyDescent="0.3">
      <c r="A24" s="37"/>
      <c r="B24" s="14" t="s">
        <v>113</v>
      </c>
      <c r="C24" s="36">
        <v>5.7078877219634234E-2</v>
      </c>
      <c r="D24" s="15">
        <v>3.1916975226532973E-2</v>
      </c>
      <c r="E24" s="15">
        <v>8.2586128284311597E-2</v>
      </c>
      <c r="F24" s="15">
        <v>1.2693283276090223E-2</v>
      </c>
      <c r="G24" s="15">
        <v>9.7890634124774528E-2</v>
      </c>
    </row>
    <row r="25" spans="1:8" ht="15" customHeight="1" x14ac:dyDescent="0.3">
      <c r="A25" s="37"/>
      <c r="B25" s="14" t="s">
        <v>114</v>
      </c>
      <c r="C25" s="36">
        <v>3.4979176288557443E-2</v>
      </c>
      <c r="D25" s="15">
        <v>6.0469386962265045E-2</v>
      </c>
      <c r="E25" s="15">
        <v>2.6679830218652615E-2</v>
      </c>
      <c r="F25" s="15">
        <v>3.8782170447148413E-2</v>
      </c>
      <c r="G25" s="15">
        <v>2.6598944851773353E-2</v>
      </c>
    </row>
    <row r="26" spans="1:8" ht="15" customHeight="1" x14ac:dyDescent="0.3">
      <c r="A26" s="37"/>
      <c r="B26" s="16" t="s">
        <v>115</v>
      </c>
      <c r="C26" s="36">
        <v>5.0029031972326134E-4</v>
      </c>
      <c r="D26" s="15">
        <v>0</v>
      </c>
      <c r="E26" s="15">
        <v>6.1202882180816343E-4</v>
      </c>
      <c r="F26" s="15">
        <v>1.1379801716817582E-3</v>
      </c>
      <c r="G26" s="15">
        <v>0</v>
      </c>
    </row>
    <row r="27" spans="1:8" ht="15" customHeight="1" x14ac:dyDescent="0.3">
      <c r="A27" s="37"/>
      <c r="B27" s="14" t="s">
        <v>116</v>
      </c>
      <c r="C27" s="36">
        <v>0.10253468253367515</v>
      </c>
      <c r="D27" s="15">
        <v>0.32793480984744622</v>
      </c>
      <c r="E27" s="15">
        <v>8.9958770695844306E-2</v>
      </c>
      <c r="F27" s="15">
        <v>4.1046775771129917E-2</v>
      </c>
      <c r="G27" s="15">
        <v>0.12208487655816333</v>
      </c>
    </row>
    <row r="28" spans="1:8" ht="15" customHeight="1" x14ac:dyDescent="0.3">
      <c r="A28" s="37"/>
      <c r="B28" s="14" t="s">
        <v>117</v>
      </c>
      <c r="C28" s="36">
        <v>0.24220985405373091</v>
      </c>
      <c r="D28" s="15">
        <v>8.0238776038875914E-2</v>
      </c>
      <c r="E28" s="15">
        <v>0.1431949465936703</v>
      </c>
      <c r="F28" s="15">
        <v>0.20294882398326475</v>
      </c>
      <c r="G28" s="15">
        <v>0.40731035347111233</v>
      </c>
    </row>
    <row r="29" spans="1:8" ht="15" customHeight="1" x14ac:dyDescent="0.3">
      <c r="A29" s="17" t="s">
        <v>99</v>
      </c>
      <c r="B29" s="14" t="s">
        <v>118</v>
      </c>
      <c r="C29" s="36">
        <v>0.23393669129695563</v>
      </c>
      <c r="D29" s="15">
        <v>5.7196359344768799E-2</v>
      </c>
      <c r="E29" s="15">
        <v>0.30062086478308964</v>
      </c>
      <c r="F29" s="15">
        <v>0.13042546151463894</v>
      </c>
      <c r="G29" s="15">
        <v>0.33354693509112304</v>
      </c>
    </row>
    <row r="30" spans="1:8" ht="15" customHeight="1" x14ac:dyDescent="0.3">
      <c r="A30" s="37" t="s">
        <v>100</v>
      </c>
      <c r="B30" s="14" t="s">
        <v>119</v>
      </c>
      <c r="C30" s="36">
        <v>0.32832871362714316</v>
      </c>
      <c r="D30" s="15">
        <f>SUM(D31:D35)</f>
        <v>0.4422019697040378</v>
      </c>
      <c r="E30" s="15">
        <f t="shared" ref="E30:G30" si="1">SUM(E31:E35)</f>
        <v>0.35542299487199258</v>
      </c>
      <c r="F30" s="15">
        <f t="shared" si="1"/>
        <v>0.5727291669784178</v>
      </c>
      <c r="G30" s="15">
        <f t="shared" si="1"/>
        <v>1.2101360657778677E-2</v>
      </c>
    </row>
    <row r="31" spans="1:8" ht="15" customHeight="1" x14ac:dyDescent="0.3">
      <c r="A31" s="37"/>
      <c r="B31" s="16" t="s">
        <v>120</v>
      </c>
      <c r="C31" s="36">
        <v>2.602903478206222E-2</v>
      </c>
      <c r="D31" s="15">
        <v>3.3881202877184512E-2</v>
      </c>
      <c r="E31" s="15">
        <v>2.1609564456349432E-2</v>
      </c>
      <c r="F31" s="15">
        <v>4.2739777473261575E-2</v>
      </c>
      <c r="G31" s="15">
        <v>8.4726500323438932E-3</v>
      </c>
    </row>
    <row r="32" spans="1:8" ht="15" customHeight="1" x14ac:dyDescent="0.3">
      <c r="A32" s="37"/>
      <c r="B32" s="14" t="s">
        <v>121</v>
      </c>
      <c r="C32" s="36">
        <v>0.17144931863112528</v>
      </c>
      <c r="D32" s="15">
        <v>0.26455372120836673</v>
      </c>
      <c r="E32" s="15">
        <v>0.19728838533811216</v>
      </c>
      <c r="F32" s="15">
        <v>0.2869146968752973</v>
      </c>
      <c r="G32" s="15">
        <v>6.949502225423487E-5</v>
      </c>
    </row>
    <row r="33" spans="1:8" ht="15" customHeight="1" x14ac:dyDescent="0.3">
      <c r="A33" s="37"/>
      <c r="B33" s="14" t="s">
        <v>122</v>
      </c>
      <c r="C33" s="36">
        <v>4.4902873742753508E-4</v>
      </c>
      <c r="D33" s="15">
        <v>3.2268930683063487E-4</v>
      </c>
      <c r="E33" s="15">
        <v>3.1133766079690392E-4</v>
      </c>
      <c r="F33" s="15">
        <v>7.3727623867434519E-4</v>
      </c>
      <c r="G33" s="15">
        <v>2.0144777793010282E-4</v>
      </c>
    </row>
    <row r="34" spans="1:8" ht="15" customHeight="1" x14ac:dyDescent="0.3">
      <c r="A34" s="37"/>
      <c r="B34" s="14" t="s">
        <v>123</v>
      </c>
      <c r="C34" s="36">
        <v>7.9885091733445518E-3</v>
      </c>
      <c r="D34" s="15">
        <v>1.0933724028335522E-2</v>
      </c>
      <c r="E34" s="15">
        <v>7.0553775984245042E-3</v>
      </c>
      <c r="F34" s="15">
        <v>1.2330775014831513E-2</v>
      </c>
      <c r="G34" s="15">
        <v>2.2585882232626329E-3</v>
      </c>
    </row>
    <row r="35" spans="1:8" ht="15" customHeight="1" x14ac:dyDescent="0.3">
      <c r="A35" s="38"/>
      <c r="B35" s="18" t="s">
        <v>124</v>
      </c>
      <c r="C35" s="36">
        <v>0.12241282230318357</v>
      </c>
      <c r="D35" s="15">
        <v>0.13251063228332038</v>
      </c>
      <c r="E35" s="15">
        <v>0.1291583298183096</v>
      </c>
      <c r="F35" s="15">
        <v>0.23000664137635313</v>
      </c>
      <c r="G35" s="15">
        <v>1.0991796019878147E-3</v>
      </c>
    </row>
    <row r="36" spans="1:8" ht="15" customHeight="1" x14ac:dyDescent="0.3">
      <c r="B36" t="s">
        <v>104</v>
      </c>
      <c r="C36" s="20">
        <f>'Nordic Mix 2022 detailed'!U22</f>
        <v>240.06457373968044</v>
      </c>
      <c r="D36" s="20">
        <v>331.76414777012019</v>
      </c>
      <c r="E36" s="20">
        <v>263.98713643799027</v>
      </c>
      <c r="F36" s="20">
        <v>408.6302341189093</v>
      </c>
      <c r="G36" s="20">
        <v>6.6225876939923678</v>
      </c>
      <c r="H36" t="s">
        <v>101</v>
      </c>
    </row>
    <row r="37" spans="1:8" ht="15" customHeight="1" x14ac:dyDescent="0.3">
      <c r="B37" t="s">
        <v>105</v>
      </c>
      <c r="C37" s="20">
        <f>'Nordic Mix 2022 detailed'!T26</f>
        <v>0.73761120389753276</v>
      </c>
      <c r="D37" s="20">
        <v>0.21252174217868888</v>
      </c>
      <c r="E37" s="20">
        <v>0.94747575345242985</v>
      </c>
      <c r="F37" s="20">
        <v>0.48479879145506344</v>
      </c>
      <c r="G37" s="20">
        <v>0.90057672474603245</v>
      </c>
      <c r="H37" t="s">
        <v>102</v>
      </c>
    </row>
    <row r="38" spans="1:8" ht="15" customHeight="1" x14ac:dyDescent="0.3"/>
    <row r="39" spans="1:8" ht="15" customHeight="1" x14ac:dyDescent="0.3"/>
    <row r="40" spans="1:8" ht="15" customHeight="1" x14ac:dyDescent="0.3"/>
    <row r="41" spans="1:8" ht="15" customHeight="1" x14ac:dyDescent="0.3"/>
    <row r="42" spans="1:8" ht="15" customHeight="1" x14ac:dyDescent="0.3"/>
    <row r="43" spans="1:8" ht="15" customHeight="1" x14ac:dyDescent="0.3"/>
    <row r="50" spans="1:5" x14ac:dyDescent="0.3">
      <c r="A50" s="15"/>
      <c r="B50" s="36"/>
      <c r="C50" s="36"/>
      <c r="D50" s="36"/>
      <c r="E50" s="36"/>
    </row>
    <row r="51" spans="1:5" x14ac:dyDescent="0.3">
      <c r="A51" s="15"/>
      <c r="B51" s="36"/>
      <c r="C51" s="36"/>
      <c r="D51" s="36"/>
      <c r="E51" s="36"/>
    </row>
    <row r="52" spans="1:5" x14ac:dyDescent="0.3">
      <c r="A52" s="15"/>
      <c r="B52" s="36"/>
      <c r="C52" s="36"/>
      <c r="D52" s="36"/>
      <c r="E52" s="36"/>
    </row>
    <row r="53" spans="1:5" x14ac:dyDescent="0.3">
      <c r="A53" s="15"/>
      <c r="B53" s="36"/>
      <c r="C53" s="36"/>
      <c r="D53" s="36"/>
      <c r="E53" s="36"/>
    </row>
    <row r="54" spans="1:5" x14ac:dyDescent="0.3">
      <c r="A54" s="15"/>
      <c r="B54" s="36"/>
      <c r="C54" s="36"/>
      <c r="D54" s="36"/>
      <c r="E54" s="36"/>
    </row>
    <row r="55" spans="1:5" x14ac:dyDescent="0.3">
      <c r="A55" s="15"/>
      <c r="B55" s="36"/>
      <c r="C55" s="36"/>
      <c r="D55" s="36"/>
      <c r="E55" s="36"/>
    </row>
    <row r="56" spans="1:5" x14ac:dyDescent="0.3">
      <c r="A56" s="15"/>
      <c r="B56" s="36"/>
      <c r="C56" s="36"/>
      <c r="D56" s="36"/>
      <c r="E56" s="36"/>
    </row>
    <row r="57" spans="1:5" x14ac:dyDescent="0.3">
      <c r="A57" s="15"/>
      <c r="B57" s="36"/>
      <c r="C57" s="36"/>
      <c r="D57" s="36"/>
      <c r="E57" s="36"/>
    </row>
    <row r="58" spans="1:5" x14ac:dyDescent="0.3">
      <c r="A58" s="15"/>
      <c r="B58" s="36"/>
      <c r="C58" s="36"/>
      <c r="D58" s="36"/>
      <c r="E58" s="36"/>
    </row>
    <row r="59" spans="1:5" x14ac:dyDescent="0.3">
      <c r="A59" s="15"/>
      <c r="B59" s="36"/>
      <c r="C59" s="36"/>
      <c r="D59" s="36"/>
      <c r="E59" s="36"/>
    </row>
    <row r="60" spans="1:5" x14ac:dyDescent="0.3">
      <c r="A60" s="15"/>
      <c r="B60" s="36"/>
      <c r="C60" s="36"/>
      <c r="D60" s="36"/>
      <c r="E60" s="36"/>
    </row>
    <row r="61" spans="1:5" x14ac:dyDescent="0.3">
      <c r="A61" s="15"/>
      <c r="B61" s="36"/>
      <c r="C61" s="36"/>
      <c r="D61" s="36"/>
      <c r="E61" s="36"/>
    </row>
    <row r="62" spans="1:5" x14ac:dyDescent="0.3">
      <c r="A62" s="15"/>
      <c r="B62" s="36"/>
      <c r="C62" s="36"/>
      <c r="D62" s="36"/>
      <c r="E62" s="36"/>
    </row>
    <row r="63" spans="1:5" x14ac:dyDescent="0.3">
      <c r="A63" s="15"/>
      <c r="B63" s="36"/>
      <c r="C63" s="36"/>
      <c r="D63" s="36"/>
      <c r="E63" s="36"/>
    </row>
    <row r="64" spans="1:5" x14ac:dyDescent="0.3">
      <c r="A64" s="15"/>
      <c r="B64" s="36"/>
      <c r="C64" s="36"/>
      <c r="D64" s="36"/>
      <c r="E64" s="36"/>
    </row>
    <row r="65" spans="1:5" x14ac:dyDescent="0.3">
      <c r="A65" s="20"/>
      <c r="B65" s="20"/>
      <c r="C65" s="20"/>
      <c r="D65" s="20"/>
      <c r="E65" s="20"/>
    </row>
    <row r="66" spans="1:5" x14ac:dyDescent="0.3">
      <c r="A66" s="20"/>
      <c r="B66" s="20"/>
      <c r="C66" s="20"/>
      <c r="D66" s="20"/>
      <c r="E66" s="20"/>
    </row>
    <row r="67" spans="1:5" x14ac:dyDescent="0.3">
      <c r="A67" s="15"/>
    </row>
    <row r="68" spans="1:5" x14ac:dyDescent="0.3">
      <c r="A68" s="15"/>
    </row>
    <row r="69" spans="1:5" x14ac:dyDescent="0.3">
      <c r="A69" s="36"/>
      <c r="B69" s="15"/>
      <c r="C69" s="15"/>
      <c r="D69" s="15"/>
      <c r="E69" s="15"/>
    </row>
    <row r="70" spans="1:5" x14ac:dyDescent="0.3">
      <c r="A70" s="36"/>
      <c r="B70" s="15"/>
      <c r="C70" s="15"/>
      <c r="D70" s="15"/>
      <c r="E70" s="15"/>
    </row>
    <row r="71" spans="1:5" x14ac:dyDescent="0.3">
      <c r="A71" s="36"/>
      <c r="B71" s="15"/>
      <c r="C71" s="15"/>
      <c r="D71" s="15"/>
      <c r="E71" s="15"/>
    </row>
    <row r="72" spans="1:5" x14ac:dyDescent="0.3">
      <c r="A72" s="36"/>
      <c r="B72" s="15"/>
      <c r="C72" s="15"/>
      <c r="D72" s="15"/>
      <c r="E72" s="15"/>
    </row>
    <row r="73" spans="1:5" x14ac:dyDescent="0.3">
      <c r="A73" s="36"/>
      <c r="B73" s="15"/>
      <c r="C73" s="15"/>
      <c r="D73" s="15"/>
      <c r="E73" s="15"/>
    </row>
    <row r="74" spans="1:5" x14ac:dyDescent="0.3">
      <c r="A74" s="36"/>
      <c r="B74" s="15"/>
      <c r="C74" s="15"/>
      <c r="D74" s="15"/>
      <c r="E74" s="15"/>
    </row>
    <row r="75" spans="1:5" x14ac:dyDescent="0.3">
      <c r="A75" s="36"/>
      <c r="B75" s="15"/>
      <c r="C75" s="15"/>
      <c r="D75" s="15"/>
      <c r="E75" s="15"/>
    </row>
    <row r="76" spans="1:5" x14ac:dyDescent="0.3">
      <c r="A76" s="36"/>
      <c r="B76" s="15"/>
      <c r="C76" s="15"/>
      <c r="D76" s="15"/>
      <c r="E76" s="15"/>
    </row>
    <row r="77" spans="1:5" x14ac:dyDescent="0.3">
      <c r="A77" s="36"/>
      <c r="B77" s="15"/>
      <c r="C77" s="15"/>
      <c r="D77" s="15"/>
      <c r="E77" s="15"/>
    </row>
    <row r="78" spans="1:5" x14ac:dyDescent="0.3">
      <c r="A78" s="36"/>
      <c r="B78" s="15"/>
      <c r="C78" s="15"/>
      <c r="D78" s="15"/>
      <c r="E78" s="15"/>
    </row>
    <row r="79" spans="1:5" x14ac:dyDescent="0.3">
      <c r="A79" s="36"/>
      <c r="B79" s="15"/>
      <c r="C79" s="15"/>
      <c r="D79" s="15"/>
      <c r="E79" s="15"/>
    </row>
    <row r="80" spans="1:5" x14ac:dyDescent="0.3">
      <c r="A80" s="36"/>
      <c r="B80" s="15"/>
      <c r="C80" s="15"/>
      <c r="D80" s="15"/>
      <c r="E80" s="15"/>
    </row>
    <row r="81" spans="1:7" x14ac:dyDescent="0.3">
      <c r="A81" s="36"/>
      <c r="B81" s="15"/>
      <c r="C81" s="15"/>
      <c r="D81" s="15"/>
      <c r="E81" s="15"/>
    </row>
    <row r="82" spans="1:7" x14ac:dyDescent="0.3">
      <c r="A82" s="36"/>
      <c r="B82" s="15"/>
      <c r="C82" s="15"/>
      <c r="D82" s="15"/>
      <c r="E82" s="15"/>
    </row>
    <row r="83" spans="1:7" x14ac:dyDescent="0.3">
      <c r="A83" s="20"/>
      <c r="B83" s="20"/>
      <c r="C83" s="20"/>
      <c r="D83" s="20"/>
      <c r="E83" s="20"/>
    </row>
    <row r="84" spans="1:7" x14ac:dyDescent="0.3">
      <c r="C84" s="20"/>
      <c r="D84" s="20"/>
      <c r="E84" s="20"/>
      <c r="F84" s="20"/>
      <c r="G84" s="20"/>
    </row>
  </sheetData>
  <mergeCells count="4">
    <mergeCell ref="A3:A9"/>
    <mergeCell ref="A11:A16"/>
    <mergeCell ref="A22:A28"/>
    <mergeCell ref="A30:A35"/>
  </mergeCells>
  <conditionalFormatting sqref="D18:G19 C84 A69:A83">
    <cfRule type="cellIs" dxfId="3" priority="27" operator="lessThan">
      <formula>0</formula>
    </cfRule>
  </conditionalFormatting>
  <conditionalFormatting sqref="C22:C37">
    <cfRule type="cellIs" dxfId="2" priority="25" operator="lessThan">
      <formula>0</formula>
    </cfRule>
  </conditionalFormatting>
  <conditionalFormatting sqref="B64:E66">
    <cfRule type="cellIs" dxfId="1" priority="24" operator="lessThan">
      <formula>0</formula>
    </cfRule>
  </conditionalFormatting>
  <conditionalFormatting sqref="B50:E63">
    <cfRule type="cellIs" dxfId="0" priority="23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da7bf3-1aed-481f-bfc7-901319d78d5d" xsi:nil="true"/>
    <lcf76f155ced4ddcb4097134ff3c332f xmlns="98182791-c073-4b5f-92e8-cfa135a1ee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89E413021609B4181A24D7A77AB596D" ma:contentTypeVersion="12" ma:contentTypeDescription="Luo uusi asiakirja." ma:contentTypeScope="" ma:versionID="d082ea3cb62c550df45a000e10b94b77">
  <xsd:schema xmlns:xsd="http://www.w3.org/2001/XMLSchema" xmlns:xs="http://www.w3.org/2001/XMLSchema" xmlns:p="http://schemas.microsoft.com/office/2006/metadata/properties" xmlns:ns2="98182791-c073-4b5f-92e8-cfa135a1eebf" xmlns:ns3="71da7bf3-1aed-481f-bfc7-901319d78d5d" targetNamespace="http://schemas.microsoft.com/office/2006/metadata/properties" ma:root="true" ma:fieldsID="fa30910cf10dbb2a1bbdf2497edb1d0b" ns2:_="" ns3:_="">
    <xsd:import namespace="98182791-c073-4b5f-92e8-cfa135a1eebf"/>
    <xsd:import namespace="71da7bf3-1aed-481f-bfc7-901319d78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82791-c073-4b5f-92e8-cfa135a1e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02ae838b-385b-4c16-9cb2-02e295d837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a7bf3-1aed-481f-bfc7-901319d78d5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c70934b-4594-47c9-87d6-1a43dcd1e58a}" ma:internalName="TaxCatchAll" ma:showField="CatchAllData" ma:web="71da7bf3-1aed-481f-bfc7-901319d78d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5963F-DB42-406C-B426-13B1566AC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FB5F51-CA54-4F74-88A7-857B9B798183}">
  <ds:schemaRefs>
    <ds:schemaRef ds:uri="http://www.w3.org/XML/1998/namespace"/>
    <ds:schemaRef ds:uri="http://schemas.openxmlformats.org/package/2006/metadata/core-properties"/>
    <ds:schemaRef ds:uri="71da7bf3-1aed-481f-bfc7-901319d78d5d"/>
    <ds:schemaRef ds:uri="98182791-c073-4b5f-92e8-cfa135a1eeb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5A93A3-D95A-4205-8A5A-135222187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Nordic Mix 2022 detailed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Antti Kuronen</dc:creator>
  <cp:lastModifiedBy>Markus Klimscheffskij</cp:lastModifiedBy>
  <dcterms:created xsi:type="dcterms:W3CDTF">2020-06-17T18:59:39Z</dcterms:created>
  <dcterms:modified xsi:type="dcterms:W3CDTF">2023-05-31T15:11:51Z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0x010100889E413021609B4181A24D7A77AB596D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